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OC-321-EN-D01\Documents\Постановления\2024\"/>
    </mc:Choice>
  </mc:AlternateContent>
  <bookViews>
    <workbookView xWindow="-120" yWindow="-60" windowWidth="22320" windowHeight="12645" tabRatio="661"/>
  </bookViews>
  <sheets>
    <sheet name="1-ИП ТС" sheetId="11" r:id="rId1"/>
    <sheet name="2-ИП ТС" sheetId="2" r:id="rId2"/>
    <sheet name="3-ИП ТС" sheetId="3" r:id="rId3"/>
    <sheet name="4-ИП ТС" sheetId="4" r:id="rId4"/>
    <sheet name="5-ИП ТС" sheetId="5" r:id="rId5"/>
    <sheet name="Отчет" sheetId="6" state="hidden" r:id="rId6"/>
    <sheet name="Отчет 2" sheetId="7" state="hidden" r:id="rId7"/>
  </sheets>
  <definedNames>
    <definedName name="_xlnm.Print_Area" localSheetId="0">'1-ИП ТС'!$A$1:$D$21</definedName>
    <definedName name="_xlnm.Print_Area" localSheetId="1">'2-ИП ТС'!$B$1:$AM$44</definedName>
    <definedName name="_xlnm.Print_Area" localSheetId="2">'3-ИП ТС'!$A$1:$L$37</definedName>
    <definedName name="_xlnm.Print_Area" localSheetId="3">'4-ИП ТС'!$A$1:$AF$29</definedName>
    <definedName name="_xlnm.Print_Area" localSheetId="4">'5-ИП ТС'!$A$1:$K$26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3" l="1"/>
  <c r="B26" i="4" s="1"/>
  <c r="C32" i="3"/>
  <c r="B25" i="4" s="1"/>
  <c r="C31" i="3"/>
  <c r="B24" i="4" s="1"/>
  <c r="C30" i="3"/>
  <c r="B23" i="4" s="1"/>
  <c r="C29" i="3"/>
  <c r="B22" i="4" s="1"/>
  <c r="C28" i="3"/>
  <c r="B21" i="4" s="1"/>
  <c r="C27" i="3"/>
  <c r="B20" i="4" s="1"/>
  <c r="C26" i="3"/>
  <c r="B19" i="4" s="1"/>
  <c r="C25" i="3"/>
  <c r="B18" i="4" s="1"/>
  <c r="C24" i="3"/>
  <c r="B17" i="4" s="1"/>
  <c r="C23" i="3"/>
  <c r="B16" i="4" s="1"/>
  <c r="C18" i="3"/>
  <c r="B11" i="4" s="1"/>
  <c r="H16" i="3" l="1"/>
  <c r="G15" i="3" l="1"/>
  <c r="H34" i="3"/>
  <c r="H14" i="3"/>
  <c r="T27" i="4"/>
  <c r="S27" i="4"/>
  <c r="R27" i="4"/>
  <c r="Q27" i="4"/>
  <c r="P27" i="4"/>
  <c r="O27" i="4" l="1"/>
  <c r="F10" i="3"/>
  <c r="G23" i="5" l="1"/>
  <c r="E23" i="5" s="1"/>
  <c r="D23" i="5" l="1"/>
  <c r="F22" i="5"/>
  <c r="F34" i="3" l="1"/>
  <c r="J16" i="3" l="1"/>
  <c r="I16" i="3"/>
  <c r="K16" i="3" l="1"/>
  <c r="L16" i="3"/>
  <c r="C19" i="3"/>
  <c r="B12" i="4" s="1"/>
  <c r="C20" i="3"/>
  <c r="B13" i="4" s="1"/>
  <c r="C21" i="3"/>
  <c r="B14" i="4" s="1"/>
  <c r="C22" i="3"/>
  <c r="B15" i="4" s="1"/>
  <c r="J14" i="3" l="1"/>
  <c r="K14" i="3"/>
  <c r="L14" i="3"/>
  <c r="I14" i="3"/>
  <c r="H15" i="3" l="1"/>
  <c r="J16" i="5" l="1"/>
  <c r="I16" i="5"/>
  <c r="H16" i="5"/>
  <c r="G16" i="5"/>
  <c r="F16" i="5"/>
  <c r="J19" i="5"/>
  <c r="I19" i="5"/>
  <c r="H19" i="5"/>
  <c r="F19" i="5"/>
  <c r="C19" i="5"/>
  <c r="F9" i="5" l="1"/>
  <c r="E16" i="5"/>
  <c r="D16" i="5" s="1"/>
  <c r="J9" i="5"/>
  <c r="C10" i="5" l="1"/>
  <c r="C9" i="5" s="1"/>
  <c r="J25" i="5"/>
  <c r="F25" i="5"/>
  <c r="G9" i="5"/>
  <c r="H9" i="5"/>
  <c r="I9" i="5"/>
  <c r="E22" i="5"/>
  <c r="D22" i="5" s="1"/>
  <c r="E21" i="5"/>
  <c r="D21" i="5" s="1"/>
  <c r="E20" i="5"/>
  <c r="F15" i="3"/>
  <c r="I34" i="3"/>
  <c r="J34" i="3" s="1"/>
  <c r="K34" i="3" s="1"/>
  <c r="L34" i="3" s="1"/>
  <c r="F12" i="2"/>
  <c r="I15" i="3" l="1"/>
  <c r="F10" i="5"/>
  <c r="J10" i="5"/>
  <c r="I25" i="5"/>
  <c r="H25" i="5"/>
  <c r="D20" i="5"/>
  <c r="E19" i="5"/>
  <c r="J15" i="3" l="1"/>
  <c r="I10" i="5"/>
  <c r="H10" i="5"/>
  <c r="G25" i="5"/>
  <c r="D19" i="5"/>
  <c r="L15" i="3" l="1"/>
  <c r="K15" i="3"/>
  <c r="L10" i="3"/>
  <c r="K10" i="3"/>
  <c r="J10" i="3"/>
  <c r="I10" i="3"/>
  <c r="H10" i="3" s="1"/>
  <c r="C25" i="5" l="1"/>
  <c r="C12" i="2" l="1"/>
  <c r="E9" i="5" l="1"/>
  <c r="E25" i="5" s="1"/>
  <c r="G12" i="5"/>
  <c r="E12" i="5" l="1"/>
  <c r="D12" i="5" s="1"/>
  <c r="D10" i="5" s="1"/>
  <c r="D9" i="5" s="1"/>
  <c r="D25" i="5" s="1"/>
  <c r="G10" i="5"/>
  <c r="E10" i="5" s="1"/>
</calcChain>
</file>

<file path=xl/sharedStrings.xml><?xml version="1.0" encoding="utf-8"?>
<sst xmlns="http://schemas.openxmlformats.org/spreadsheetml/2006/main" count="1383" uniqueCount="403">
  <si>
    <t>(наименование регулируемой организации)</t>
  </si>
  <si>
    <t>Местонахождение регулируемой организации</t>
  </si>
  <si>
    <t xml:space="preserve">Лицо, ответственное за разработку инвестиционной программы  </t>
  </si>
  <si>
    <t>Наименование органа  местного самоуправления, согласовавшего инвестиционную программу</t>
  </si>
  <si>
    <t>М.П.</t>
  </si>
  <si>
    <t>Инвестиционная программа</t>
  </si>
  <si>
    <t xml:space="preserve">  </t>
  </si>
  <si>
    <t>№
п/п</t>
  </si>
  <si>
    <t xml:space="preserve"> Наименование мероприятий</t>
  </si>
  <si>
    <t>Описание и место расположения объекта</t>
  </si>
  <si>
    <t xml:space="preserve">Основные технические характеристики </t>
  </si>
  <si>
    <t>Год начала реализации мероприятия</t>
  </si>
  <si>
    <t>Год окончания реализации мероприятия</t>
  </si>
  <si>
    <t>Всего</t>
  </si>
  <si>
    <t>после реализации мероприятия</t>
  </si>
  <si>
    <t>Группа 1. Строительство, реконструкция  или  модернизация объектов в целях подключения потребителей:</t>
  </si>
  <si>
    <t>1.1. Строительство новых тепловых сетей в целях подключения потребителей</t>
  </si>
  <si>
    <t>1.1.1.</t>
  </si>
  <si>
    <t>1.1.2.</t>
  </si>
  <si>
    <t>1.2. Строительство иных объектов системы централизованного теплоснабжения за исключением тепловых сетей, в целях подключения потребителей</t>
  </si>
  <si>
    <t>1.2.1.</t>
  </si>
  <si>
    <t>1.2.2.</t>
  </si>
  <si>
    <t>1.3. Увеличение пропускной способности существующих тепловых сетей в целях подключения потребителей</t>
  </si>
  <si>
    <t>1.3.1.</t>
  </si>
  <si>
    <t>1.3.2.</t>
  </si>
  <si>
    <t>1.4. Увеличение мощности и производительности существующих объектов централизованного теплоснабжения, за исключением тепловых сетей в целях подключения потребителей</t>
  </si>
  <si>
    <t>1.4.1.</t>
  </si>
  <si>
    <t>1.4.2.</t>
  </si>
  <si>
    <t>Всего по группе 1.</t>
  </si>
  <si>
    <t>Группа 2. Строительство новых объектов  системы централизованного теплоснабжения, не связанных с подключением новых потребителей, в том числе строительство новых тепловых сетей</t>
  </si>
  <si>
    <t>2.1.1.</t>
  </si>
  <si>
    <t>2.1.2.</t>
  </si>
  <si>
    <t>Всего по группе 2.</t>
  </si>
  <si>
    <t>Группа 3. Реконструкция или модернизация существующих объектов в целях снижения уровня износа существующих объектов  и (или) поставки энергии от разных источников</t>
  </si>
  <si>
    <t xml:space="preserve">3.1. Реконструкция или модернизация существующих тепловых сетей </t>
  </si>
  <si>
    <t>3.1.1.</t>
  </si>
  <si>
    <t>3.1.2.</t>
  </si>
  <si>
    <t xml:space="preserve">3.2. Реконструкция или модернизация существующих объектов  системы централизованного теплоснабжения, за исключением тепловых сетей </t>
  </si>
  <si>
    <t>3.2.1.</t>
  </si>
  <si>
    <t>3.2.2.</t>
  </si>
  <si>
    <t>Всего по группе 3.</t>
  </si>
  <si>
    <t>Группа 4. Мероприятия, направленные на снижение негативного воздействия  на окружающую среду, достижение  плановых значений показателей  надежности и энергетической эффективности объектов теплоснабжения , повышение эффективности работы систем централизованного теплоснабжения</t>
  </si>
  <si>
    <t>4.1.1.</t>
  </si>
  <si>
    <t>4.1.2.</t>
  </si>
  <si>
    <t>Всего по группе 4.</t>
  </si>
  <si>
    <t>Группа 5. Вывод из эксплуатации, консервация и демонтаж  объектов системы централизованного теплоснабжения</t>
  </si>
  <si>
    <t xml:space="preserve">5.1. Вывод из эксплуатации, консервация и демонтаж тепловых сетей </t>
  </si>
  <si>
    <t>5.1.1.</t>
  </si>
  <si>
    <t>5.1.2.</t>
  </si>
  <si>
    <t xml:space="preserve">5.2. Вывод из эксплуатации, консервация и демонтаж иных объектов  системы централизованного теплоснабжения, за исключением тепловых сетей </t>
  </si>
  <si>
    <t>5.2.1.</t>
  </si>
  <si>
    <t>5.2.2.</t>
  </si>
  <si>
    <t>Всего по группе 5.</t>
  </si>
  <si>
    <t>ИТОГО по программе</t>
  </si>
  <si>
    <t>Ф.И.О.</t>
  </si>
  <si>
    <t>№ п/п</t>
  </si>
  <si>
    <t>Наименование показателя</t>
  </si>
  <si>
    <t>Ед. изм.</t>
  </si>
  <si>
    <t>в т.ч. по годам реализации</t>
  </si>
  <si>
    <t>Удельный расход электрической энергии на транспортировку теплоносителя</t>
  </si>
  <si>
    <t>Удельный расход условного топлива на выработку единицы тепловой энергии и (или) теплоносителя</t>
  </si>
  <si>
    <t>Объем присоединяемой тепловой нагрузки новых потребителей</t>
  </si>
  <si>
    <t>Гкал/ч</t>
  </si>
  <si>
    <t>%</t>
  </si>
  <si>
    <t>Потери тепловой энергии при передаче тепловой энергии по тепловым сетям</t>
  </si>
  <si>
    <t>Гкал в год</t>
  </si>
  <si>
    <t>% от полезного отпуска тепловой энергии</t>
  </si>
  <si>
    <t>Потери теплоносителя при передаче тепловой энергии по тепловым сетям</t>
  </si>
  <si>
    <t xml:space="preserve">Наименование объекта </t>
  </si>
  <si>
    <t>Показатели надежности</t>
  </si>
  <si>
    <t>Показатели энергетической эффективности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</si>
  <si>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</si>
  <si>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</si>
  <si>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Удельный расход топлива на производство единицы тепловой энергии, отпускаемой с коллекторов источников тепловой энергии</t>
  </si>
  <si>
    <t>Отношение величины технологических потерь тепловой энергии, теплоносителя к материальной характеристике тепловой сети</t>
  </si>
  <si>
    <t>Величина технологических потерь при передаче тепловой энергии, теплоносителя по тепловым сетям</t>
  </si>
  <si>
    <t>Плановое значение</t>
  </si>
  <si>
    <t>Руководительресурсоснабжающей организации</t>
  </si>
  <si>
    <t>Источники финансирования</t>
  </si>
  <si>
    <t>по видам деятельности</t>
  </si>
  <si>
    <t xml:space="preserve"> по годам реализации инвестпрограммы</t>
  </si>
  <si>
    <t>1.</t>
  </si>
  <si>
    <t xml:space="preserve">1.1. </t>
  </si>
  <si>
    <t>1.2.</t>
  </si>
  <si>
    <t>1.3.</t>
  </si>
  <si>
    <t>1.4.</t>
  </si>
  <si>
    <t>кредиты</t>
  </si>
  <si>
    <t>займы организаций</t>
  </si>
  <si>
    <t>Бюджетное финансирование</t>
  </si>
  <si>
    <t>Форма № 6.1-ИП ТС</t>
  </si>
  <si>
    <t>Отчет об исполнении инвестиционной программы</t>
  </si>
  <si>
    <t>в сфере теплоснабжения за ___ год</t>
  </si>
  <si>
    <t>Стоимость мероприятий , тыс. руб. (с НДС)</t>
  </si>
  <si>
    <t>Примечание</t>
  </si>
  <si>
    <t>план</t>
  </si>
  <si>
    <t>факт</t>
  </si>
  <si>
    <t xml:space="preserve">план </t>
  </si>
  <si>
    <t>Форма 6.2 - ИП ТС</t>
  </si>
  <si>
    <t xml:space="preserve">Отчет о достижении плановых показателей надежности и энергетической эффективности объектов системы централизованной теплоснабжения </t>
  </si>
  <si>
    <t>_________________________________________________________________________________________________________</t>
  </si>
  <si>
    <t>за _______ год</t>
  </si>
  <si>
    <t xml:space="preserve">Количество прекращений подачи тепловой энергии, теплоносителя в результате технологических нарушений на тепловых сетях на 1 км тепловых сетей, </t>
  </si>
  <si>
    <t>Исполнитель:</t>
  </si>
  <si>
    <t xml:space="preserve">                       (должность)</t>
  </si>
  <si>
    <t xml:space="preserve">  контакт.тел. с кодом города</t>
  </si>
  <si>
    <t xml:space="preserve">              контакт. E-mail</t>
  </si>
  <si>
    <t xml:space="preserve">             </t>
  </si>
  <si>
    <t>передача тепловой энергии</t>
  </si>
  <si>
    <t>-</t>
  </si>
  <si>
    <t>2022</t>
  </si>
  <si>
    <t>1.1.</t>
  </si>
  <si>
    <t>1.5.</t>
  </si>
  <si>
    <t>1.6.</t>
  </si>
  <si>
    <t>Экономия тепла</t>
  </si>
  <si>
    <t>в том числе по участкам:</t>
  </si>
  <si>
    <t>5.1.3.</t>
  </si>
  <si>
    <t>5.1.4.</t>
  </si>
  <si>
    <t>5.1.5.</t>
  </si>
  <si>
    <t>5.1.6.</t>
  </si>
  <si>
    <t>производство тепловой энергии</t>
  </si>
  <si>
    <t>Полезный отпуск (отпуск в сеть)</t>
  </si>
  <si>
    <t>в сфере теплоснабжения на 2024-2028 годы</t>
  </si>
  <si>
    <t>2024-2028 годы</t>
  </si>
  <si>
    <t>2025</t>
  </si>
  <si>
    <t>2027</t>
  </si>
  <si>
    <t>2024</t>
  </si>
  <si>
    <t>2026</t>
  </si>
  <si>
    <t>2028</t>
  </si>
  <si>
    <t>Текущее значение 
(факт 2022)</t>
  </si>
  <si>
    <t>Местонахождение исполнительного органа субъекта Российской Федерации или органа местного самоуправления, утвердившего инвестиционную программу</t>
  </si>
  <si>
    <t xml:space="preserve">Должностное лицо уполномоченного ответственного органа, утвердившее инвестиционную программу </t>
  </si>
  <si>
    <t>Контакты ответственных за утверждение инвестиционной программы лиц</t>
  </si>
  <si>
    <t>Местонахождение органа местного самоуправления, согласовавшего инвестиционную программу</t>
  </si>
  <si>
    <t>Кадастровый номер объекта (участка объекта)</t>
  </si>
  <si>
    <t>Вид объекта</t>
  </si>
  <si>
    <t>тонн в год для воды</t>
  </si>
  <si>
    <t>Процент износа объектов системы теплоснабжения с выделением процента износа объектов, существующих на начало реализации Инвестиционной программы</t>
  </si>
  <si>
    <t>Удельный расход топлива на производство единицы тепловой энергии, отпускаемой с коллекторов источников тепловой энергии (для организаций, эксплуатирующих объекты теплоснабжения на основании концессионного соглашения дополнительно указываются по каждому объекту теплоснабжения)</t>
  </si>
  <si>
    <t>Величина технологических потерь при передаче тепловой энергии, теплоносителя по тепловым сетям (для организаций, эксплуатирующих объекты теплоснабжения на основании концессионного соглашения дополнительно указываются по каждому участку тепловой сети)</t>
  </si>
  <si>
    <t>амортизационные отчисления с выделением результатов переоценки основных средств и нематериальных активов</t>
  </si>
  <si>
    <t>расходы на капитальные вложения (инвестиции), финансируемые за счет нормативной прибыли, учитываемой в необходимой валовой выручке</t>
  </si>
  <si>
    <t>достигнутая в результате реализации мероприятий инвестиционной программы</t>
  </si>
  <si>
    <t>связанная с сокращением потерь в тепловых сетях, сменой видов и (или) марки основного и (или) резервного топлива на источниках тепловой энергии, реализацией энергосервисного договора (контракта) в размере, определенном по решению регулируемой организации</t>
  </si>
  <si>
    <t>плата за подключение (технологическое присоединение) к системам централизованного теплоснабжения (раздельно по каждой системе, если регулируемая организация эксплуатирует несколько таких систем)</t>
  </si>
  <si>
    <t>расходы на уплату лизинговых платежей по договору финансовой аренды (лизинга)</t>
  </si>
  <si>
    <t>Иные собственные средства, за исключением средств, указанных в разделе 1</t>
  </si>
  <si>
    <t>7.1</t>
  </si>
  <si>
    <t>7.2</t>
  </si>
  <si>
    <t>7.3</t>
  </si>
  <si>
    <t>7.4</t>
  </si>
  <si>
    <t>7.5</t>
  </si>
  <si>
    <t>9</t>
  </si>
  <si>
    <t>Пропускная способность, т/ч</t>
  </si>
  <si>
    <t>Протяженность (в однотрубном исчислении), км</t>
  </si>
  <si>
    <t>Способ прокладки</t>
  </si>
  <si>
    <t>Условный диаметр, мм</t>
  </si>
  <si>
    <t>Экономия расходов</t>
  </si>
  <si>
    <t>Тепловая сеть</t>
  </si>
  <si>
    <t>Плановые расходы</t>
  </si>
  <si>
    <t>в том числе:</t>
  </si>
  <si>
    <t>ПИР</t>
  </si>
  <si>
    <t>СМР</t>
  </si>
  <si>
    <t>Расходы на реализацию мероприятий в прогнозных ценах, тыс. руб. без НДС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</si>
  <si>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</si>
  <si>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</si>
  <si>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</si>
  <si>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</si>
  <si>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</si>
  <si>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</si>
  <si>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</si>
  <si>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</si>
  <si>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</si>
  <si>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</si>
  <si>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6.1</t>
  </si>
  <si>
    <t>6.2</t>
  </si>
  <si>
    <t>6.3</t>
  </si>
  <si>
    <t>6.4</t>
  </si>
  <si>
    <t>6.5</t>
  </si>
  <si>
    <t>8</t>
  </si>
  <si>
    <t>11.1</t>
  </si>
  <si>
    <t>11.2</t>
  </si>
  <si>
    <t>11.3</t>
  </si>
  <si>
    <t>11.4</t>
  </si>
  <si>
    <t>11.6</t>
  </si>
  <si>
    <t>11.7</t>
  </si>
  <si>
    <t>11.8</t>
  </si>
  <si>
    <t>11.9</t>
  </si>
  <si>
    <t>11.10</t>
  </si>
  <si>
    <t>11.5.1</t>
  </si>
  <si>
    <t>11.5.2</t>
  </si>
  <si>
    <t>Расшифровка источников финансирования инвестиционной программы, тыс. руб. без НДС</t>
  </si>
  <si>
    <t>Средства, полученные за счет платы за подключение (стр. 1.3 ФП)</t>
  </si>
  <si>
    <t>Расходы на оплату лизинговых платежей по договору финансовой аренды  (лизинга) (стр. 1.6 ФП)</t>
  </si>
  <si>
    <t>Иные собственные средства (стр. 2 ФП)</t>
  </si>
  <si>
    <t>Привлеченные средства на возвратной основе (стр. 23 ФП)</t>
  </si>
  <si>
    <t>Бюджетные средства по каждой системе централизованного теплоснабжения с выделением расходов концедента на строительство, модернизацию и (или) реконструкцию объекта концессионного соглашения по каждой системе централизованного теплоснабжения при наличии таких расходов (стр. 4 ФП)</t>
  </si>
  <si>
    <t>Прочие источники финансирования (стр. 5 ФП)</t>
  </si>
  <si>
    <t>5400</t>
  </si>
  <si>
    <t>2650</t>
  </si>
  <si>
    <t>930</t>
  </si>
  <si>
    <t>3800</t>
  </si>
  <si>
    <t>Линейный объект</t>
  </si>
  <si>
    <t>0,710</t>
  </si>
  <si>
    <t>Ду 800</t>
  </si>
  <si>
    <t>Ду 600</t>
  </si>
  <si>
    <t>Ду 400</t>
  </si>
  <si>
    <t>Ду 700</t>
  </si>
  <si>
    <t>подземная в непроходном канале</t>
  </si>
  <si>
    <t>238,444</t>
  </si>
  <si>
    <t>5,0</t>
  </si>
  <si>
    <t>8,129</t>
  </si>
  <si>
    <t>26,452</t>
  </si>
  <si>
    <t>46,821</t>
  </si>
  <si>
    <t>67:27:0000000:1789</t>
  </si>
  <si>
    <t>67:27:0031602:124</t>
  </si>
  <si>
    <t>в том числе амортизационные отчисления от переоценки основных средств и нематериальных активов</t>
  </si>
  <si>
    <t>25,13</t>
  </si>
  <si>
    <t xml:space="preserve">Паспорт
 инвестиционной программы организации, осуществляющей
 регулируемые виды деятельности в сфере теплоснабжения </t>
  </si>
  <si>
    <t>Наименование регулируемой организации, в отношении которой разрабатывается инвестиционная программа в сфере теплоснабжения</t>
  </si>
  <si>
    <t>Контакты ответственных за разработку инвестиционной программы лиц</t>
  </si>
  <si>
    <t>Наименование исполнительного органа субъекта Российской Федерации или органа местного самоуправления, утвердившего инвестиционную программу</t>
  </si>
  <si>
    <t xml:space="preserve">Должностное лицо уполномоченного ответственного органа согласовавшее инвестиционную программу </t>
  </si>
  <si>
    <t xml:space="preserve">Контакты ответственных за согласование инвестиционной программы лиц </t>
  </si>
  <si>
    <t>г. Смоленск, ул. Тенишевой, д. 33, Российская Федерация, 214019</t>
  </si>
  <si>
    <t>Наименование и значение показателя</t>
  </si>
  <si>
    <t>до реализации мероприятия</t>
  </si>
  <si>
    <t>г. Смоленск, пос. Маркатушино, ТЭЦ-2</t>
  </si>
  <si>
    <t>Фактические значения (2022 год)</t>
  </si>
  <si>
    <t>Плановые значения</t>
  </si>
  <si>
    <r>
      <t>кВт·ч/м</t>
    </r>
    <r>
      <rPr>
        <vertAlign val="superscript"/>
        <sz val="12"/>
        <color indexed="8"/>
        <rFont val="Times New Roman"/>
        <family val="1"/>
        <charset val="204"/>
      </rPr>
      <t>3</t>
    </r>
  </si>
  <si>
    <t xml:space="preserve">т у.т./Гкал </t>
  </si>
  <si>
    <r>
      <t>т у.т./м</t>
    </r>
    <r>
      <rPr>
        <vertAlign val="superscript"/>
        <sz val="12"/>
        <color indexed="8"/>
        <rFont val="Times New Roman"/>
        <family val="1"/>
        <charset val="204"/>
      </rPr>
      <t>3</t>
    </r>
  </si>
  <si>
    <t>куб. м для пара</t>
  </si>
  <si>
    <t>Магистральные тепловые сети г. Смоленска</t>
  </si>
  <si>
    <t>№ 5-ИП ТС</t>
  </si>
  <si>
    <t>Расходы на реализацию инвестиционной программы (тыс. руб. без НДС) (с использованием прогнозных индексов цен)</t>
  </si>
  <si>
    <t>Прочие источники  финансирования, 
в т.ч. лизинг</t>
  </si>
  <si>
    <t>Сроки реализации инвестиционной программы</t>
  </si>
  <si>
    <t>Приобретение техники для ремонта и обслуживания ТС в г. Смоленске</t>
  </si>
  <si>
    <t>Тепловая магистраль № 3 от 3к7-02 до Зк1с, Смоленская обл., г. Смоленск, Промышленный  район</t>
  </si>
  <si>
    <t>Тепловая магистраль № 1 от 1к7 до 1к11, Смоленская обл., г. Смоленск, Заднепровский  район, ул. Фрунзе</t>
  </si>
  <si>
    <t>Замена конвективной части водогрейного котла КВГМ № 2</t>
  </si>
  <si>
    <t>Техническое перевооружение паропровода ПК ТГМЕ-464 ст. № 5 в рамках среднего ремонта Смоленской ТЭЦ-2</t>
  </si>
  <si>
    <t>Замена блоков (поверхности нагрева с коллекторами) потолочной части 1 ступени пароперегревателя в рамках среднего ремонта котла БКЗ-210-140 ст. № 4</t>
  </si>
  <si>
    <t>Замена блоков заднего экрана топки (поверхности нагрева с коллекторами) в рамках ремонта котла БКЗ-210-140 ст. № 2</t>
  </si>
  <si>
    <t>Тепловая нагрузка, Гкал/ч</t>
  </si>
  <si>
    <t>Финансирование, в т.ч. по годам</t>
  </si>
  <si>
    <t>Остаток финанси-
рования</t>
  </si>
  <si>
    <t>По мероприятиям согласно Форме                    № 2-ИП ТС</t>
  </si>
  <si>
    <t>5.1.</t>
  </si>
  <si>
    <t>(4812) 20-73-51</t>
  </si>
  <si>
    <t>7.</t>
  </si>
  <si>
    <t>6.</t>
  </si>
  <si>
    <t>5.</t>
  </si>
  <si>
    <t>4.</t>
  </si>
  <si>
    <t>3.</t>
  </si>
  <si>
    <t>2.</t>
  </si>
  <si>
    <t>3.1.3.</t>
  </si>
  <si>
    <t>3.1.4.</t>
  </si>
  <si>
    <t>3.1.5.</t>
  </si>
  <si>
    <t>3.1.6.</t>
  </si>
  <si>
    <t>3.1.7.</t>
  </si>
  <si>
    <t>3.2.5.</t>
  </si>
  <si>
    <t>3.2.6.</t>
  </si>
  <si>
    <t>3.2.7.</t>
  </si>
  <si>
    <t xml:space="preserve">1.3.2. </t>
  </si>
  <si>
    <t>3.1.</t>
  </si>
  <si>
    <t>3.2.</t>
  </si>
  <si>
    <t>3.3.</t>
  </si>
  <si>
    <t>Техническое перевооружение участка теплосети № 2 от 2к13 до 2к15, г. Смоленск, ул. Соборная гора</t>
  </si>
  <si>
    <t>Ду 250</t>
  </si>
  <si>
    <t>0,4</t>
  </si>
  <si>
    <t>0,35</t>
  </si>
  <si>
    <t>Поставка калориметра сжигания с бомбой</t>
  </si>
  <si>
    <t>Строительство ПНС-4</t>
  </si>
  <si>
    <t xml:space="preserve">Плановое значение, т у.т./Гкал </t>
  </si>
  <si>
    <t>3.1.8.</t>
  </si>
  <si>
    <t>3.1.9.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</si>
  <si>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</si>
  <si>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</si>
  <si>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</si>
  <si>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</si>
  <si>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</si>
  <si>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</si>
  <si>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</si>
  <si>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</si>
  <si>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</si>
  <si>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0,290</t>
  </si>
  <si>
    <t>0,476</t>
  </si>
  <si>
    <t>0,780</t>
  </si>
  <si>
    <t>Ду 300</t>
  </si>
  <si>
    <t>0,560</t>
  </si>
  <si>
    <t>0,550</t>
  </si>
  <si>
    <t>0,504</t>
  </si>
  <si>
    <t>5.1.7.</t>
  </si>
  <si>
    <t>5.1.8.</t>
  </si>
  <si>
    <t>5.1.9.</t>
  </si>
  <si>
    <t>5.1.10.</t>
  </si>
  <si>
    <t>5.1.11.</t>
  </si>
  <si>
    <t>5.1.12.</t>
  </si>
  <si>
    <t>5.1.13.</t>
  </si>
  <si>
    <t>5.1.14.</t>
  </si>
  <si>
    <t>5.1.15.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</si>
  <si>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</si>
  <si>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</si>
  <si>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</si>
  <si>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</si>
  <si>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</si>
  <si>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</si>
  <si>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</si>
  <si>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</si>
  <si>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</si>
  <si>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275</t>
  </si>
  <si>
    <t>430</t>
  </si>
  <si>
    <t>5.1.16.</t>
  </si>
  <si>
    <t>1.16.</t>
  </si>
  <si>
    <t>0,748</t>
  </si>
  <si>
    <t>Техническое перевооружение участка теплосети № 3 от 3к4-01  - 3к1с в г. Смоленск, ул. 25 Сентября</t>
  </si>
  <si>
    <t>0,302</t>
  </si>
  <si>
    <t xml:space="preserve">Техническое перевооружение участка теплосети № 3 от 3к31 - 3к32  в г. Смоленск, ул. Николаева, Н.-Неман </t>
  </si>
  <si>
    <t>0,360</t>
  </si>
  <si>
    <t>1,034</t>
  </si>
  <si>
    <t>Техническое перевооружение участка теплосети № 2 от 2к77а до 2к85, г. Смоленск, ул. Ленина</t>
  </si>
  <si>
    <t>0,224</t>
  </si>
  <si>
    <t>67:27:0013014:33</t>
  </si>
  <si>
    <t>0,500</t>
  </si>
  <si>
    <t>Текущее значение
(факт 2023 год)</t>
  </si>
  <si>
    <t>Аморти-зация 
(стр. 1.1 ФП)</t>
  </si>
  <si>
    <t>Прибыль, направлен-ная на инвестиции (стр. 1.2 ФП)</t>
  </si>
  <si>
    <t>Прочие собствен-ные средства (стр. 1.4 ФП)</t>
  </si>
  <si>
    <t>в результате реализации мероприятий инвести-ционной программы</t>
  </si>
  <si>
    <t>прочие привлеченные средства (привлеченные заемные средства из Фонда развития территорий)</t>
  </si>
  <si>
    <t>Реконструкция участка теплосети № 3 от 3.10к4 – 3.10к5, г. Смоленск, ул. Крупской – пер. Буденного</t>
  </si>
  <si>
    <t>3.1.1; 3.1.2; 3.1.3; 3.1.4; 3.1.5; 3.1.6; 3.1.7; 3.1.8;  3.1.9; 3.1.10; 3.1.11; 3.1.12; 3.1.13; 3.1.14; 3.1.17; 3.1.18; 3.2.1; 3.2.2; 3.2.3; 3.2.4; 3.2.5; 3.2.6; 3.2.7</t>
  </si>
  <si>
    <t>Министерство жилищно-коммунального хозяйства, энергетики и тарифной политики Смоленской области</t>
  </si>
  <si>
    <t>Министр жилищно-коммунального хозяйства, энергетики и тарифной политики Смоленской области Н.И. Борисов</t>
  </si>
  <si>
    <t>Администрация города Смоленска (Управление жилищно-коммунального хозяйства)</t>
  </si>
  <si>
    <t>214000, г. Смоленск, ул. Дзержинского, д. 11</t>
  </si>
  <si>
    <t>Начальник Управления жилищно-коммунального хозяйства города Смоленска Ю.Н. Жуков</t>
  </si>
  <si>
    <t>Приложение</t>
  </si>
  <si>
    <t>Инвестиционная программа организации, осуществляющей 
регулируемые виды деятельности в сфере теплоснабжения</t>
  </si>
  <si>
    <t>№ 1-ИП ТС</t>
  </si>
  <si>
    <r>
      <t xml:space="preserve">Паспорт
инвестиционной программы организации, осуществляющей
регулируемые виды деятельности в сфере теплоснабжения
</t>
    </r>
    <r>
      <rPr>
        <b/>
        <u/>
        <sz val="14"/>
        <color indexed="8"/>
        <rFont val="Times New Roman"/>
        <family val="1"/>
        <charset val="204"/>
      </rPr>
      <t>филиала АО «Квадра» - «Смоленская генерация»</t>
    </r>
    <r>
      <rPr>
        <b/>
        <sz val="14"/>
        <color indexed="8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>(наименование регулируемой организации)</t>
    </r>
  </si>
  <si>
    <t>филиал АО «Квадра» - «Смоленская генерация»</t>
  </si>
  <si>
    <t>Управляющий директор филиала АО «Квадра» - «Смоленская генерация» Кулаев А.В.</t>
  </si>
  <si>
    <t>(4812) 65-58-07</t>
  </si>
  <si>
    <t>(4812) 38-47-54, 38-29-20</t>
  </si>
  <si>
    <r>
      <rPr>
        <b/>
        <u/>
        <sz val="14"/>
        <color indexed="8"/>
        <rFont val="Times New Roman"/>
        <family val="1"/>
        <charset val="204"/>
      </rPr>
      <t>филиала АО «Квадра» - «Смоленская генерация»</t>
    </r>
    <r>
      <rPr>
        <b/>
        <sz val="14"/>
        <color indexed="8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>(наименование регулируемой организации)</t>
    </r>
  </si>
  <si>
    <t>Профинан-
сировано в 2024 году</t>
  </si>
  <si>
    <t>Тепловая магистраль № 3 от 3к3-01 до 3К1с, Смоленская обл., г. Смоленск, Промышленный  район, ул. 25 Сентября</t>
  </si>
  <si>
    <t>Тепловая магистраль № 3 от Зк31 до Зк32, Смоленская обл., г. Смоленск, Ленинский район, ул. Николаева, Нормандия-Неман</t>
  </si>
  <si>
    <t>г. Смоленск, ул. Кашена, д. 10А - ПП «Тепловые сети»</t>
  </si>
  <si>
    <t>Всего по разделу 3.1</t>
  </si>
  <si>
    <t>Всего по разделу 3.2</t>
  </si>
  <si>
    <t>Всего по группе 3</t>
  </si>
  <si>
    <t xml:space="preserve"> -</t>
  </si>
  <si>
    <t>Реконструкция участка теплосети № 3 от 3к7-02 - 3к1с магистраль 02 в г. Смоленск, Промышленный район, ул. 25 Сентября</t>
  </si>
  <si>
    <t>Техническое перевооружение участка теплосети № 3 от 3.15к1 – 3.15к3 в г. Смоленск, ул. Кловская</t>
  </si>
  <si>
    <t>67:01:2003:43:0248</t>
  </si>
  <si>
    <t>Техническое перевооружение участка теплосети № 3 от 3к5-02 до 3к7-02 в г. Смоленск, Промышленный район, ул. 25 Сентября</t>
  </si>
  <si>
    <t>Реконструкция тепловой сети 1к0-ЦТП8 (190), кадастровый номер 67:01:2003:43:0248, участок, ограниченный ТК от 1к7 до 1к11 по ул. 12 лет Октября, Фрунзе</t>
  </si>
  <si>
    <t>Капитальный ремонт участка теплосети «Центральная часть города», участок, ограниченный ТК от 2к17 до 2к18, г. Смоленск, ул. Парижской Коммуны</t>
  </si>
  <si>
    <t>Техническое перевооружение участка теплосети № 2 от 2к42б до 2к43, г. Смоленск, ул. Тенишевой</t>
  </si>
  <si>
    <t>Техническое перевооружение участка теплосети № 3 от 3к32 до 3к34, г. Смоленск, ул. Н.-Неман</t>
  </si>
  <si>
    <t>Техническое перевооружение участка теплосети №3 от 3к36а до 3к38, г. Смоленск,  ул. Н.-Неман</t>
  </si>
  <si>
    <t>Реконструкция участка тепловой сети № 2 от 2к56 до 2к58, г. Смоленск, пер. Смирнова, ул. Гагарина</t>
  </si>
  <si>
    <t>Техническое перевооружение участка теплосети № 3 от 3к17 до 3к19, г. Смоленск, пр-д Маршала Конева</t>
  </si>
  <si>
    <t>Строительство участка тепловой сети от Котельной № 1 (ул. Н.-Неман, 6) до 3к33, г. Смоленск, ул. Н. Неман</t>
  </si>
  <si>
    <t>Техническое перевооружение сетевых подогревателей ТА № 1 ПП «Смоленская ТЭЦ-2»</t>
  </si>
  <si>
    <t>бесканальная</t>
  </si>
  <si>
    <t>№ 2-ИП ТС</t>
  </si>
  <si>
    <t xml:space="preserve"> 0,152,
0,160</t>
  </si>
  <si>
    <t>Замена блоков заднего экрана  в рамках среднего ремонта котла БКЗ-210-140 ст. № 3</t>
  </si>
  <si>
    <t>3.2.3.</t>
  </si>
  <si>
    <t>3.2.4.</t>
  </si>
  <si>
    <t>№ 3-ИП ТС</t>
  </si>
  <si>
    <r>
      <t xml:space="preserve">Плановые значения
показателей, достижение которых предусмотрено в результате
реализации мероприятий инвестиционной программы
</t>
    </r>
    <r>
      <rPr>
        <b/>
        <u/>
        <sz val="14"/>
        <color indexed="8"/>
        <rFont val="Times New Roman"/>
        <family val="1"/>
        <charset val="204"/>
      </rPr>
      <t>филиала АО «Квадра» - «Смоленская генерация»</t>
    </r>
    <r>
      <rPr>
        <b/>
        <sz val="14"/>
        <color indexed="8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>(наименование регулируемой организации)</t>
    </r>
  </si>
  <si>
    <t>Показатели, характеризующие снижение негативного воздействия  на окружающую среду в соответствии с подпунктом «ж» пункта 10 Правил согласования и утверждения инвестиционных программ организаций, осуществляющих регулируемые виды деятельности в сфере теплоснабжения, а также требований к составу и содержанию таких программ (за исключением таких программ, утверждаемых в соответствии с законодательством Российской Федерации об электроэнергетики), утвержденных постановлением Правительства Российской Федерации от 5 мая 2024 г. № 410</t>
  </si>
  <si>
    <t>№ 4-ИП ТС</t>
  </si>
  <si>
    <r>
      <t xml:space="preserve">Показатели
надежности и энергетической эффективности объектов
централизованного теплоснабжения
</t>
    </r>
    <r>
      <rPr>
        <b/>
        <u/>
        <sz val="14"/>
        <color indexed="8"/>
        <rFont val="Times New Roman"/>
        <family val="1"/>
        <charset val="204"/>
      </rPr>
      <t>филиала АО «Квадра» - «Смоленская генерация»</t>
    </r>
    <r>
      <rPr>
        <b/>
        <sz val="14"/>
        <color indexed="8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>(наименование регулируемой организации)</t>
    </r>
  </si>
  <si>
    <t>Филиал АО «Квадра» - «Смоленская генерация»</t>
  </si>
  <si>
    <t>3.1.15; 3.1.16</t>
  </si>
  <si>
    <t>3.1.1</t>
  </si>
  <si>
    <r>
      <t xml:space="preserve">Финансовый план
</t>
    </r>
    <r>
      <rPr>
        <b/>
        <u/>
        <sz val="14"/>
        <color indexed="8"/>
        <rFont val="Times New Roman"/>
        <family val="1"/>
        <charset val="204"/>
      </rPr>
      <t>филиала АО «Квадра» - «Смоленская генерация»</t>
    </r>
    <r>
      <rPr>
        <b/>
        <sz val="14"/>
        <color indexed="8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>(наименование регулируемой организации)</t>
    </r>
  </si>
  <si>
    <t>Ду 600,
Ду 500</t>
  </si>
  <si>
    <t>Тепловая сеть «Центральная часть города», участок, ограниченный ТК от 2к17 до 2к18, г. Смоленск, ул. Парижской Коммуны</t>
  </si>
  <si>
    <t>Тепловая сеть № 3 от 3к5-02 - 3к7-02 в г. Смоленск, Промышленный район, ул. 25 Сентября</t>
  </si>
  <si>
    <t>Тепловая сеть № 2 от 2к13 до 2к15, г. Смоленск, ул. Соборная гора</t>
  </si>
  <si>
    <t>Тепловая сеть № 2 от 2к42б до 2к43, г. Смоленск, ул. Тенишевой</t>
  </si>
  <si>
    <t>Тепловая сеть № 3 от 3к32 до 3к34, г. Смоленск, ул. Н.-Неман</t>
  </si>
  <si>
    <t>Тепловая сеть № 3 от 3к36а до 3к38, г. Смоленск,  ул. Н.-Неман</t>
  </si>
  <si>
    <t>Тепловая сеть № 2 от 2к56 до 2к58, г. Смоленск, пер. Смирнова, ул. Гагарина</t>
  </si>
  <si>
    <t>Тепловая сеть № 3 от 3к17 до 3к19, г. Смоленск, пр-д Маршала Конева</t>
  </si>
  <si>
    <t>Тепловая сеть №3 от 3.10к4 до 3.10к5а, г. Смоленск, ул. Крупская - пер. Буденного</t>
  </si>
  <si>
    <t>Тепловая сеть № 2 от 2к77а до 2к85, г. Смоленск, ул. Ленина</t>
  </si>
  <si>
    <t>Тепловая сеть от Котельной № 1 (ул. Н.-Неман, 6) до 3к33, г. Смоленск, ул. Н.-Неман</t>
  </si>
  <si>
    <t>Тепловая магистраль № 3 от 3.15к1 до З.15к3, Смоленская обл., г. Смоленск, Ленинский район, ул. Кловская</t>
  </si>
  <si>
    <t>г. Смоленск, ул. Октябрьской Революции, д. 14а, 214000</t>
  </si>
  <si>
    <t>Собственные средства:</t>
  </si>
  <si>
    <t>Средства, привлеченные на возвратной основе:</t>
  </si>
  <si>
    <t>экономия расходов:</t>
  </si>
  <si>
    <t>ИТОГО по программе:</t>
  </si>
  <si>
    <t xml:space="preserve">к постановлению Департамента
Смоленской области по
энергетике, энергоэффективности,
тарифной политике от 18.07.2023 № 34              (в редакции постановления
Министерства жилищно-коммунального
хозяйства, энергетики и тарифной
политики Смоленской области
от 14.10.2024 № 107)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</si>
</sst>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#,##0.0"/>
    <numFmt numFmtId="166" formatCode="_(&quot;р.&quot;* #,##0.00_);_(&quot;р.&quot;* \(#,##0.00\);_(&quot;р.&quot;* &quot;-&quot;??_);_(@_)"/>
    <numFmt numFmtId="167" formatCode="#,##0.0000"/>
    <numFmt numFmtId="168" formatCode="0.0"/>
    <numFmt numFmtId="169" formatCode="#,##0.00000"/>
    <numFmt numFmtId="170" formatCode="#,##0.000"/>
  </numFmts>
  <fonts count="38" x14ac:knownFonts="1">
    <font>
      <sz val="10"/>
      <color indexed="8"/>
      <name val="Arial Cyr"/>
    </font>
    <font>
      <sz val="11"/>
      <color theme="1"/>
      <name val="Calibri"/>
      <family val="2"/>
      <charset val="204"/>
      <scheme val="minor"/>
    </font>
    <font>
      <sz val="12"/>
      <color indexed="8"/>
      <name val="Arial Narrow"/>
      <family val="2"/>
      <charset val="204"/>
    </font>
    <font>
      <b/>
      <sz val="10"/>
      <color indexed="8"/>
      <name val="Arial Cy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u/>
      <sz val="10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sz val="10"/>
      <name val="Arial Cyr"/>
    </font>
    <font>
      <sz val="10"/>
      <name val="Helv"/>
    </font>
    <font>
      <sz val="10"/>
      <name val="Arial Cyr"/>
      <family val="2"/>
      <charset val="204"/>
    </font>
    <font>
      <sz val="10"/>
      <color theme="0" tint="-0.249977111117893"/>
      <name val="Times New Roman"/>
      <family val="1"/>
      <charset val="204"/>
    </font>
    <font>
      <sz val="8"/>
      <name val="Arial Cy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Arial Cyr"/>
    </font>
    <font>
      <b/>
      <u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u/>
      <sz val="12"/>
      <color theme="0" tint="-0.249977111117893"/>
      <name val="Times New Roman"/>
      <family val="1"/>
      <charset val="204"/>
    </font>
    <font>
      <b/>
      <sz val="12"/>
      <color theme="0" tint="-0.249977111117893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2"/>
      <color indexed="10"/>
      <name val="Times New Roman"/>
      <family val="1"/>
      <charset val="204"/>
    </font>
    <font>
      <b/>
      <sz val="14"/>
      <color indexed="8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99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48">
    <xf numFmtId="0" fontId="0" fillId="0" borderId="0" applyFill="0" applyProtection="0"/>
    <xf numFmtId="166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1" fillId="0" borderId="0"/>
    <xf numFmtId="0" fontId="12" fillId="0" borderId="0"/>
    <xf numFmtId="0" fontId="15" fillId="0" borderId="0"/>
    <xf numFmtId="0" fontId="1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164" fontId="11" fillId="0" borderId="0" applyFont="0" applyFill="0" applyBorder="0" applyAlignment="0" applyProtection="0"/>
    <xf numFmtId="0" fontId="13" fillId="0" borderId="0"/>
  </cellStyleXfs>
  <cellXfs count="303">
    <xf numFmtId="0" fontId="0" fillId="0" borderId="0" xfId="0" applyFill="1" applyProtection="1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top" wrapText="1"/>
    </xf>
    <xf numFmtId="0" fontId="5" fillId="0" borderId="0" xfId="0" applyFont="1" applyFill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2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2" fontId="4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4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9" fillId="0" borderId="0" xfId="0" applyFont="1" applyFill="1" applyAlignment="1" applyProtection="1">
      <alignment vertical="center"/>
    </xf>
    <xf numFmtId="0" fontId="4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4" fontId="0" fillId="0" borderId="0" xfId="0" applyNumberFormat="1" applyFill="1" applyProtection="1"/>
    <xf numFmtId="4" fontId="4" fillId="0" borderId="0" xfId="0" applyNumberFormat="1" applyFont="1" applyFill="1" applyAlignment="1" applyProtection="1">
      <alignment vertical="top"/>
    </xf>
    <xf numFmtId="4" fontId="4" fillId="0" borderId="0" xfId="0" applyNumberFormat="1" applyFont="1" applyFill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165" fontId="9" fillId="0" borderId="0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165" fontId="4" fillId="0" borderId="0" xfId="0" applyNumberFormat="1" applyFont="1" applyFill="1" applyAlignment="1" applyProtection="1">
      <alignment vertical="top" wrapText="1"/>
    </xf>
    <xf numFmtId="165" fontId="0" fillId="0" borderId="0" xfId="0" applyNumberFormat="1" applyFill="1" applyProtection="1"/>
    <xf numFmtId="1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65" fontId="9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4" fillId="2" borderId="0" xfId="0" applyFont="1" applyFill="1" applyProtection="1"/>
    <xf numFmtId="0" fontId="4" fillId="2" borderId="13" xfId="0" applyFont="1" applyFill="1" applyBorder="1" applyAlignment="1" applyProtection="1">
      <alignment vertical="center" wrapText="1"/>
    </xf>
    <xf numFmtId="0" fontId="4" fillId="2" borderId="24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9" fillId="2" borderId="0" xfId="0" applyFont="1" applyFill="1"/>
    <xf numFmtId="0" fontId="9" fillId="0" borderId="0" xfId="0" applyFont="1" applyFill="1" applyAlignment="1" applyProtection="1">
      <alignment vertical="top" wrapText="1"/>
    </xf>
    <xf numFmtId="0" fontId="3" fillId="2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top" wrapText="1"/>
    </xf>
    <xf numFmtId="0" fontId="4" fillId="2" borderId="13" xfId="0" applyFont="1" applyFill="1" applyBorder="1" applyAlignment="1" applyProtection="1">
      <alignment vertical="center"/>
    </xf>
    <xf numFmtId="4" fontId="0" fillId="0" borderId="0" xfId="0" applyNumberFormat="1" applyFont="1" applyFill="1" applyProtection="1"/>
    <xf numFmtId="4" fontId="18" fillId="0" borderId="0" xfId="0" applyNumberFormat="1" applyFont="1" applyFill="1" applyAlignment="1" applyProtection="1">
      <alignment vertical="top"/>
    </xf>
    <xf numFmtId="4" fontId="18" fillId="0" borderId="0" xfId="0" applyNumberFormat="1" applyFont="1" applyFill="1" applyProtection="1"/>
    <xf numFmtId="0" fontId="5" fillId="0" borderId="0" xfId="0" applyFont="1" applyFill="1" applyAlignment="1" applyProtection="1">
      <alignment wrapText="1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0" fontId="9" fillId="0" borderId="2" xfId="0" applyFont="1" applyFill="1" applyBorder="1" applyAlignment="1" applyProtection="1">
      <alignment horizontal="center" vertical="center" wrapText="1"/>
    </xf>
    <xf numFmtId="0" fontId="0" fillId="4" borderId="0" xfId="0" applyFill="1" applyProtection="1"/>
    <xf numFmtId="0" fontId="9" fillId="0" borderId="0" xfId="0" applyFont="1" applyFill="1" applyProtection="1"/>
    <xf numFmtId="0" fontId="4" fillId="2" borderId="0" xfId="0" applyFont="1" applyFill="1" applyAlignment="1" applyProtection="1">
      <alignment vertical="top" wrapText="1"/>
    </xf>
    <xf numFmtId="0" fontId="9" fillId="2" borderId="0" xfId="0" applyFont="1" applyFill="1" applyAlignment="1" applyProtection="1">
      <alignment vertical="center" wrapText="1"/>
    </xf>
    <xf numFmtId="165" fontId="9" fillId="2" borderId="14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23" fillId="0" borderId="0" xfId="0" applyFont="1" applyFill="1" applyProtection="1"/>
    <xf numFmtId="0" fontId="26" fillId="0" borderId="0" xfId="0" applyFont="1" applyFill="1" applyProtection="1"/>
    <xf numFmtId="0" fontId="0" fillId="0" borderId="0" xfId="0" applyFill="1" applyBorder="1" applyProtection="1"/>
    <xf numFmtId="0" fontId="25" fillId="0" borderId="0" xfId="0" applyFont="1" applyFill="1" applyAlignment="1" applyProtection="1">
      <alignment horizontal="right" vertical="center"/>
    </xf>
    <xf numFmtId="0" fontId="9" fillId="2" borderId="36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22" fillId="2" borderId="14" xfId="0" applyFont="1" applyFill="1" applyBorder="1" applyAlignment="1" applyProtection="1">
      <alignment horizontal="left" vertical="center" wrapText="1"/>
      <protection locked="0"/>
    </xf>
    <xf numFmtId="1" fontId="30" fillId="2" borderId="1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left" vertical="center" wrapText="1"/>
    </xf>
    <xf numFmtId="165" fontId="30" fillId="2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165" fontId="9" fillId="0" borderId="14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4" fontId="9" fillId="0" borderId="14" xfId="0" applyNumberFormat="1" applyFont="1" applyFill="1" applyBorder="1" applyAlignment="1" applyProtection="1">
      <alignment horizontal="center" vertical="center"/>
    </xf>
    <xf numFmtId="49" fontId="22" fillId="2" borderId="14" xfId="0" applyNumberFormat="1" applyFont="1" applyFill="1" applyBorder="1" applyAlignment="1" applyProtection="1">
      <alignment horizontal="left" vertical="center" wrapText="1"/>
      <protection locked="0"/>
    </xf>
    <xf numFmtId="167" fontId="9" fillId="0" borderId="14" xfId="0" applyNumberFormat="1" applyFont="1" applyFill="1" applyBorder="1" applyAlignment="1" applyProtection="1">
      <alignment horizontal="center" vertical="center"/>
    </xf>
    <xf numFmtId="165" fontId="22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vertical="center" wrapText="1"/>
    </xf>
    <xf numFmtId="0" fontId="9" fillId="2" borderId="14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0" fillId="2" borderId="0" xfId="0" applyFont="1" applyFill="1" applyProtection="1"/>
    <xf numFmtId="0" fontId="25" fillId="0" borderId="0" xfId="0" applyFont="1" applyFill="1" applyAlignment="1" applyProtection="1">
      <alignment horizontal="right"/>
    </xf>
    <xf numFmtId="0" fontId="10" fillId="2" borderId="14" xfId="0" applyFont="1" applyFill="1" applyBorder="1" applyAlignment="1" applyProtection="1">
      <alignment horizontal="center" vertical="center" wrapText="1"/>
    </xf>
    <xf numFmtId="49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top"/>
    </xf>
    <xf numFmtId="0" fontId="33" fillId="0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vertical="top"/>
    </xf>
    <xf numFmtId="0" fontId="32" fillId="0" borderId="0" xfId="0" applyFont="1" applyFill="1" applyAlignment="1" applyProtection="1">
      <alignment vertical="top"/>
    </xf>
    <xf numFmtId="0" fontId="22" fillId="0" borderId="14" xfId="7" applyFont="1" applyFill="1" applyBorder="1" applyAlignment="1">
      <alignment horizontal="left" vertical="center" wrapText="1"/>
    </xf>
    <xf numFmtId="49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left" vertical="center" wrapText="1"/>
    </xf>
    <xf numFmtId="165" fontId="10" fillId="2" borderId="1" xfId="0" applyNumberFormat="1" applyFont="1" applyFill="1" applyBorder="1" applyAlignment="1" applyProtection="1">
      <alignment horizontal="center" vertical="center" wrapText="1"/>
    </xf>
    <xf numFmtId="49" fontId="9" fillId="2" borderId="9" xfId="0" applyNumberFormat="1" applyFont="1" applyFill="1" applyBorder="1" applyAlignment="1" applyProtection="1">
      <alignment horizontal="left" vertical="center" wrapText="1"/>
    </xf>
    <xf numFmtId="165" fontId="4" fillId="2" borderId="0" xfId="0" applyNumberFormat="1" applyFont="1" applyFill="1" applyAlignment="1" applyProtection="1">
      <alignment vertical="top" wrapText="1"/>
    </xf>
    <xf numFmtId="169" fontId="9" fillId="0" borderId="1" xfId="0" applyNumberFormat="1" applyFont="1" applyFill="1" applyBorder="1" applyAlignment="1" applyProtection="1">
      <alignment horizontal="center" vertical="center" wrapText="1"/>
    </xf>
    <xf numFmtId="169" fontId="9" fillId="2" borderId="14" xfId="0" applyNumberFormat="1" applyFont="1" applyFill="1" applyBorder="1" applyAlignment="1" applyProtection="1">
      <alignment horizontal="center" vertical="center" wrapText="1"/>
    </xf>
    <xf numFmtId="169" fontId="9" fillId="0" borderId="14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left" vertical="center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left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1" fontId="22" fillId="2" borderId="14" xfId="0" applyNumberFormat="1" applyFont="1" applyFill="1" applyBorder="1" applyAlignment="1">
      <alignment horizontal="center" vertical="center" wrapText="1"/>
    </xf>
    <xf numFmtId="1" fontId="30" fillId="2" borderId="26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left" vertical="center" wrapText="1"/>
      <protection locked="0"/>
    </xf>
    <xf numFmtId="165" fontId="9" fillId="0" borderId="14" xfId="0" applyNumberFormat="1" applyFont="1" applyFill="1" applyBorder="1" applyAlignment="1" applyProtection="1">
      <alignment horizontal="center" vertical="center"/>
    </xf>
    <xf numFmtId="165" fontId="22" fillId="0" borderId="14" xfId="0" applyNumberFormat="1" applyFont="1" applyFill="1" applyBorder="1" applyAlignment="1" applyProtection="1">
      <alignment horizontal="center" vertical="center"/>
    </xf>
    <xf numFmtId="49" fontId="22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vertical="center"/>
    </xf>
    <xf numFmtId="3" fontId="22" fillId="0" borderId="14" xfId="0" applyNumberFormat="1" applyFont="1" applyFill="1" applyBorder="1" applyAlignment="1" applyProtection="1">
      <alignment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49" fontId="0" fillId="2" borderId="0" xfId="0" applyNumberFormat="1" applyFill="1" applyProtection="1"/>
    <xf numFmtId="49" fontId="0" fillId="5" borderId="0" xfId="0" applyNumberFormat="1" applyFill="1" applyProtection="1"/>
    <xf numFmtId="170" fontId="9" fillId="0" borderId="14" xfId="0" applyNumberFormat="1" applyFont="1" applyFill="1" applyBorder="1" applyAlignment="1" applyProtection="1">
      <alignment horizontal="center" vertical="center"/>
    </xf>
    <xf numFmtId="165" fontId="30" fillId="0" borderId="1" xfId="0" applyNumberFormat="1" applyFont="1" applyFill="1" applyBorder="1" applyAlignment="1" applyProtection="1">
      <alignment horizontal="center" vertical="center" wrapText="1"/>
    </xf>
    <xf numFmtId="165" fontId="9" fillId="0" borderId="3" xfId="0" applyNumberFormat="1" applyFont="1" applyFill="1" applyBorder="1" applyAlignment="1" applyProtection="1">
      <alignment horizontal="center" vertical="center" wrapText="1"/>
    </xf>
    <xf numFmtId="165" fontId="30" fillId="0" borderId="3" xfId="0" applyNumberFormat="1" applyFont="1" applyFill="1" applyBorder="1" applyAlignment="1" applyProtection="1">
      <alignment horizontal="center" vertical="center" wrapText="1"/>
    </xf>
    <xf numFmtId="165" fontId="30" fillId="0" borderId="14" xfId="0" applyNumberFormat="1" applyFont="1" applyFill="1" applyBorder="1" applyAlignment="1" applyProtection="1">
      <alignment horizontal="center" vertical="center" wrapText="1"/>
    </xf>
    <xf numFmtId="168" fontId="2" fillId="0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left" vertical="top" wrapText="1"/>
    </xf>
    <xf numFmtId="49" fontId="22" fillId="0" borderId="14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top"/>
    </xf>
    <xf numFmtId="0" fontId="9" fillId="0" borderId="0" xfId="0" applyFont="1" applyFill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4" fillId="0" borderId="0" xfId="0" applyFont="1" applyFill="1" applyBorder="1" applyProtection="1"/>
    <xf numFmtId="49" fontId="9" fillId="0" borderId="14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left" vertical="center" wrapText="1"/>
    </xf>
    <xf numFmtId="49" fontId="31" fillId="0" borderId="0" xfId="0" applyNumberFormat="1" applyFont="1" applyFill="1" applyBorder="1" applyAlignment="1" applyProtection="1">
      <alignment horizontal="left" vertical="center" wrapText="1"/>
    </xf>
    <xf numFmtId="165" fontId="9" fillId="0" borderId="0" xfId="0" applyNumberFormat="1" applyFont="1" applyFill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vertical="top" wrapText="1"/>
    </xf>
    <xf numFmtId="49" fontId="10" fillId="0" borderId="0" xfId="0" applyNumberFormat="1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vertical="top"/>
    </xf>
    <xf numFmtId="0" fontId="24" fillId="0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horizontal="center" vertical="top"/>
    </xf>
    <xf numFmtId="0" fontId="32" fillId="0" borderId="0" xfId="0" applyFont="1" applyFill="1" applyAlignment="1" applyProtection="1">
      <alignment horizontal="center" vertical="top"/>
    </xf>
    <xf numFmtId="0" fontId="34" fillId="0" borderId="0" xfId="0" applyFont="1" applyFill="1" applyAlignment="1" applyProtection="1">
      <alignment vertical="top"/>
    </xf>
    <xf numFmtId="0" fontId="35" fillId="0" borderId="0" xfId="0" applyFont="1" applyFill="1" applyAlignment="1" applyProtection="1">
      <alignment vertical="top"/>
    </xf>
    <xf numFmtId="0" fontId="35" fillId="0" borderId="0" xfId="0" applyFont="1" applyFill="1" applyAlignment="1" applyProtection="1">
      <alignment horizontal="left" vertical="top"/>
    </xf>
    <xf numFmtId="0" fontId="36" fillId="0" borderId="0" xfId="0" applyFont="1" applyFill="1" applyAlignment="1" applyProtection="1">
      <alignment horizontal="left" vertical="top"/>
    </xf>
    <xf numFmtId="0" fontId="22" fillId="0" borderId="14" xfId="0" applyFont="1" applyFill="1" applyBorder="1" applyAlignment="1" applyProtection="1">
      <alignment horizontal="left" vertical="center" wrapText="1"/>
    </xf>
    <xf numFmtId="0" fontId="22" fillId="0" borderId="14" xfId="7" applyFont="1" applyFill="1" applyBorder="1" applyAlignment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 wrapText="1"/>
    </xf>
    <xf numFmtId="1" fontId="30" fillId="0" borderId="1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 wrapText="1"/>
    </xf>
    <xf numFmtId="0" fontId="27" fillId="0" borderId="0" xfId="0" applyFont="1" applyFill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center" vertical="center"/>
    </xf>
    <xf numFmtId="0" fontId="30" fillId="0" borderId="22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9" fillId="2" borderId="14" xfId="0" applyFont="1" applyFill="1" applyBorder="1" applyAlignment="1" applyProtection="1">
      <alignment horizontal="left" vertical="top" wrapText="1"/>
    </xf>
    <xf numFmtId="0" fontId="9" fillId="0" borderId="14" xfId="0" applyFont="1" applyFill="1" applyBorder="1" applyAlignment="1" applyProtection="1">
      <alignment horizontal="left" vertical="top"/>
    </xf>
    <xf numFmtId="0" fontId="9" fillId="0" borderId="14" xfId="0" applyFont="1" applyFill="1" applyBorder="1" applyAlignment="1" applyProtection="1">
      <alignment horizontal="left" vertical="top" wrapText="1"/>
    </xf>
    <xf numFmtId="0" fontId="9" fillId="2" borderId="14" xfId="0" applyFont="1" applyFill="1" applyBorder="1" applyAlignment="1" applyProtection="1">
      <alignment horizontal="left" vertical="top"/>
    </xf>
    <xf numFmtId="0" fontId="10" fillId="0" borderId="26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left" vertical="top" wrapText="1"/>
    </xf>
    <xf numFmtId="0" fontId="23" fillId="0" borderId="0" xfId="0" applyFont="1" applyFill="1" applyAlignment="1" applyProtection="1">
      <alignment vertical="top" wrapText="1"/>
    </xf>
    <xf numFmtId="49" fontId="22" fillId="0" borderId="14" xfId="0" applyNumberFormat="1" applyFont="1" applyFill="1" applyBorder="1" applyAlignment="1" applyProtection="1">
      <alignment horizontal="left" vertical="center" wrapText="1"/>
    </xf>
    <xf numFmtId="49" fontId="31" fillId="0" borderId="14" xfId="0" applyNumberFormat="1" applyFont="1" applyFill="1" applyBorder="1" applyAlignment="1" applyProtection="1">
      <alignment horizontal="left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22" fillId="0" borderId="22" xfId="0" applyFont="1" applyFill="1" applyBorder="1" applyAlignment="1" applyProtection="1">
      <alignment horizontal="left" vertical="center" wrapText="1"/>
    </xf>
    <xf numFmtId="0" fontId="22" fillId="0" borderId="15" xfId="0" applyFont="1" applyFill="1" applyBorder="1" applyAlignment="1" applyProtection="1">
      <alignment horizontal="left" vertical="center" wrapText="1"/>
    </xf>
    <xf numFmtId="0" fontId="22" fillId="0" borderId="23" xfId="0" applyFont="1" applyFill="1" applyBorder="1" applyAlignment="1" applyProtection="1">
      <alignment horizontal="left" vertical="center" wrapText="1"/>
    </xf>
    <xf numFmtId="0" fontId="10" fillId="0" borderId="22" xfId="0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left" vertical="center" wrapText="1"/>
    </xf>
    <xf numFmtId="0" fontId="9" fillId="0" borderId="22" xfId="0" applyFont="1" applyFill="1" applyBorder="1" applyAlignment="1" applyProtection="1">
      <alignment horizontal="left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0" fontId="9" fillId="0" borderId="23" xfId="0" applyFont="1" applyFill="1" applyBorder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Fill="1" applyBorder="1" applyAlignment="1" applyProtection="1">
      <alignment horizontal="center" vertical="top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10" fillId="0" borderId="29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1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" fontId="9" fillId="2" borderId="6" xfId="0" applyNumberFormat="1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9" fillId="2" borderId="16" xfId="0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0" fontId="9" fillId="0" borderId="21" xfId="0" applyFont="1" applyFill="1" applyBorder="1" applyAlignment="1" applyProtection="1">
      <alignment horizontal="left" vertical="center" wrapText="1"/>
    </xf>
    <xf numFmtId="0" fontId="9" fillId="0" borderId="35" xfId="0" applyFont="1" applyFill="1" applyBorder="1" applyAlignment="1" applyProtection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1" fontId="9" fillId="0" borderId="16" xfId="0" applyNumberFormat="1" applyFont="1" applyFill="1" applyBorder="1" applyAlignment="1" applyProtection="1">
      <alignment horizontal="left" vertical="center" wrapText="1"/>
    </xf>
    <xf numFmtId="1" fontId="9" fillId="0" borderId="35" xfId="0" applyNumberFormat="1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2" borderId="38" xfId="0" applyFont="1" applyFill="1" applyBorder="1" applyAlignment="1" applyProtection="1">
      <alignment horizontal="center" vertical="center" wrapText="1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37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 vertical="center" wrapText="1"/>
    </xf>
    <xf numFmtId="0" fontId="27" fillId="2" borderId="0" xfId="0" applyFont="1" applyFill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top" wrapText="1"/>
    </xf>
    <xf numFmtId="0" fontId="9" fillId="2" borderId="22" xfId="0" applyFont="1" applyFill="1" applyBorder="1" applyAlignment="1" applyProtection="1">
      <alignment horizontal="left" vertical="center" wrapText="1"/>
    </xf>
    <xf numFmtId="0" fontId="9" fillId="2" borderId="15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37" fillId="0" borderId="0" xfId="0" applyFont="1" applyFill="1" applyAlignment="1" applyProtection="1">
      <alignment horizontal="center" vertical="top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vertical="top" wrapText="1"/>
    </xf>
    <xf numFmtId="0" fontId="5" fillId="0" borderId="0" xfId="0" applyFont="1" applyFill="1" applyAlignment="1" applyProtection="1">
      <alignment horizontal="left" vertical="top"/>
    </xf>
    <xf numFmtId="0" fontId="5" fillId="0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top" wrapText="1"/>
    </xf>
    <xf numFmtId="0" fontId="5" fillId="0" borderId="2" xfId="0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top" wrapText="1"/>
    </xf>
    <xf numFmtId="0" fontId="4" fillId="0" borderId="0" xfId="0" applyFont="1" applyFill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5" fillId="0" borderId="10" xfId="0" applyFont="1" applyFill="1" applyBorder="1" applyAlignment="1" applyProtection="1">
      <alignment horizontal="center" vertical="top" wrapText="1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</cellXfs>
  <cellStyles count="48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47"/>
    <cellStyle name="Обычный 18" xfId="5"/>
    <cellStyle name="Обычный 19" xfId="6"/>
    <cellStyle name="Обычный 2" xfId="7"/>
    <cellStyle name="Обычный 2 10" xfId="8"/>
    <cellStyle name="Обычный 2 11" xfId="9"/>
    <cellStyle name="Обычный 2 12" xfId="10"/>
    <cellStyle name="Обычный 2 13" xfId="11"/>
    <cellStyle name="Обычный 2 14" xfId="12"/>
    <cellStyle name="Обычный 2 15" xfId="13"/>
    <cellStyle name="Обычный 2 16" xfId="14"/>
    <cellStyle name="Обычный 2 17" xfId="15"/>
    <cellStyle name="Обычный 2 18" xfId="16"/>
    <cellStyle name="Обычный 2 19" xfId="17"/>
    <cellStyle name="Обычный 2 2" xfId="18"/>
    <cellStyle name="Обычный 2 20" xfId="19"/>
    <cellStyle name="Обычный 2 21" xfId="20"/>
    <cellStyle name="Обычный 2 22" xfId="21"/>
    <cellStyle name="Обычный 2 23" xfId="22"/>
    <cellStyle name="Обычный 2 3" xfId="23"/>
    <cellStyle name="Обычный 2 4" xfId="24"/>
    <cellStyle name="Обычный 2 5" xfId="25"/>
    <cellStyle name="Обычный 2 6" xfId="26"/>
    <cellStyle name="Обычный 2 7" xfId="27"/>
    <cellStyle name="Обычный 2 8" xfId="28"/>
    <cellStyle name="Обычный 2 9" xfId="29"/>
    <cellStyle name="Обычный 20" xfId="30"/>
    <cellStyle name="Обычный 21" xfId="31"/>
    <cellStyle name="Обычный 22" xfId="32"/>
    <cellStyle name="Обычный 23" xfId="33"/>
    <cellStyle name="Обычный 3" xfId="34"/>
    <cellStyle name="Обычный 3 2" xfId="35"/>
    <cellStyle name="Обычный 3 2 3" xfId="36"/>
    <cellStyle name="Обычный 3 3" xfId="37"/>
    <cellStyle name="Обычный 4" xfId="38"/>
    <cellStyle name="Обычный 5" xfId="39"/>
    <cellStyle name="Обычный 5 2" xfId="40"/>
    <cellStyle name="Обычный 5 2 2" xfId="41"/>
    <cellStyle name="Обычный 6" xfId="42"/>
    <cellStyle name="Обычный 7" xfId="43"/>
    <cellStyle name="Обычный 8" xfId="44"/>
    <cellStyle name="Стиль 1" xfId="45"/>
    <cellStyle name="Финансовый 2" xfId="46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  <color rgb="FFCCFFCC"/>
      <color rgb="FF66FFCC"/>
      <color rgb="FF2DF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Normal="100" zoomScaleSheetLayoutView="100" workbookViewId="0">
      <selection activeCell="B1" sqref="B1"/>
    </sheetView>
  </sheetViews>
  <sheetFormatPr defaultRowHeight="12.75" x14ac:dyDescent="0.2"/>
  <cols>
    <col min="1" max="1" width="0.140625" customWidth="1"/>
    <col min="2" max="2" width="60.42578125" customWidth="1"/>
    <col min="3" max="3" width="7.28515625" customWidth="1"/>
    <col min="4" max="4" width="42.28515625" customWidth="1"/>
    <col min="5" max="9" width="8.28515625" customWidth="1"/>
  </cols>
  <sheetData>
    <row r="1" spans="1:9" ht="18.75" x14ac:dyDescent="0.3">
      <c r="B1" s="82"/>
      <c r="C1" s="186" t="s">
        <v>339</v>
      </c>
      <c r="D1" s="186"/>
    </row>
    <row r="2" spans="1:9" ht="171.75" customHeight="1" x14ac:dyDescent="0.25">
      <c r="B2" s="82"/>
      <c r="C2" s="187" t="s">
        <v>402</v>
      </c>
      <c r="D2" s="187"/>
    </row>
    <row r="3" spans="1:9" ht="14.25" customHeight="1" x14ac:dyDescent="0.3">
      <c r="B3" s="82"/>
      <c r="C3" s="82"/>
      <c r="D3" s="105"/>
    </row>
    <row r="4" spans="1:9" ht="39" customHeight="1" x14ac:dyDescent="0.2">
      <c r="B4" s="188" t="s">
        <v>340</v>
      </c>
      <c r="C4" s="189"/>
      <c r="D4" s="189"/>
    </row>
    <row r="5" spans="1:9" ht="14.25" customHeight="1" x14ac:dyDescent="0.3">
      <c r="B5" s="82"/>
      <c r="C5" s="82"/>
      <c r="D5" s="105"/>
    </row>
    <row r="6" spans="1:9" ht="18.75" x14ac:dyDescent="0.3">
      <c r="B6" s="82"/>
      <c r="C6" s="82"/>
      <c r="D6" s="105" t="s">
        <v>341</v>
      </c>
    </row>
    <row r="7" spans="1:9" ht="91.5" customHeight="1" x14ac:dyDescent="0.2">
      <c r="A7" s="60" t="s">
        <v>217</v>
      </c>
      <c r="B7" s="188" t="s">
        <v>342</v>
      </c>
      <c r="C7" s="189"/>
      <c r="D7" s="189"/>
      <c r="E7" s="74"/>
      <c r="F7" s="74"/>
      <c r="G7" s="74"/>
      <c r="H7" s="74"/>
      <c r="I7" s="74"/>
    </row>
    <row r="8" spans="1:9" x14ac:dyDescent="0.2">
      <c r="A8" s="73"/>
      <c r="B8" s="73"/>
      <c r="C8" s="73"/>
      <c r="D8" s="73"/>
    </row>
    <row r="9" spans="1:9" ht="47.25" x14ac:dyDescent="0.2">
      <c r="A9" s="73"/>
      <c r="B9" s="149" t="s">
        <v>218</v>
      </c>
      <c r="C9" s="193" t="s">
        <v>343</v>
      </c>
      <c r="D9" s="193"/>
    </row>
    <row r="10" spans="1:9" ht="32.25" customHeight="1" x14ac:dyDescent="0.2">
      <c r="A10" s="73"/>
      <c r="B10" s="149" t="s">
        <v>1</v>
      </c>
      <c r="C10" s="194" t="s">
        <v>223</v>
      </c>
      <c r="D10" s="194"/>
    </row>
    <row r="11" spans="1:9" ht="15.75" x14ac:dyDescent="0.2">
      <c r="A11" s="73"/>
      <c r="B11" s="149" t="s">
        <v>237</v>
      </c>
      <c r="C11" s="193" t="s">
        <v>122</v>
      </c>
      <c r="D11" s="193"/>
    </row>
    <row r="12" spans="1:9" ht="31.5" x14ac:dyDescent="0.2">
      <c r="A12" s="73"/>
      <c r="B12" s="149" t="s">
        <v>2</v>
      </c>
      <c r="C12" s="194" t="s">
        <v>344</v>
      </c>
      <c r="D12" s="194"/>
    </row>
    <row r="13" spans="1:9" ht="31.5" x14ac:dyDescent="0.2">
      <c r="A13" s="73"/>
      <c r="B13" s="149" t="s">
        <v>219</v>
      </c>
      <c r="C13" s="193" t="s">
        <v>250</v>
      </c>
      <c r="D13" s="193"/>
    </row>
    <row r="14" spans="1:9" ht="48.75" customHeight="1" x14ac:dyDescent="0.2">
      <c r="A14" s="73"/>
      <c r="B14" s="149" t="s">
        <v>220</v>
      </c>
      <c r="C14" s="190" t="s">
        <v>334</v>
      </c>
      <c r="D14" s="191"/>
    </row>
    <row r="15" spans="1:9" ht="49.5" customHeight="1" x14ac:dyDescent="0.2">
      <c r="A15" s="73"/>
      <c r="B15" s="149" t="s">
        <v>129</v>
      </c>
      <c r="C15" s="190" t="s">
        <v>397</v>
      </c>
      <c r="D15" s="191"/>
    </row>
    <row r="16" spans="1:9" ht="48" customHeight="1" x14ac:dyDescent="0.2">
      <c r="A16" s="73"/>
      <c r="B16" s="149" t="s">
        <v>130</v>
      </c>
      <c r="C16" s="190" t="s">
        <v>335</v>
      </c>
      <c r="D16" s="191"/>
    </row>
    <row r="17" spans="1:4" ht="31.5" x14ac:dyDescent="0.2">
      <c r="A17" s="73"/>
      <c r="B17" s="149" t="s">
        <v>131</v>
      </c>
      <c r="C17" s="190" t="s">
        <v>345</v>
      </c>
      <c r="D17" s="191"/>
    </row>
    <row r="18" spans="1:4" ht="31.5" x14ac:dyDescent="0.2">
      <c r="A18" s="73"/>
      <c r="B18" s="149" t="s">
        <v>3</v>
      </c>
      <c r="C18" s="192" t="s">
        <v>336</v>
      </c>
      <c r="D18" s="192"/>
    </row>
    <row r="19" spans="1:4" ht="31.5" x14ac:dyDescent="0.2">
      <c r="A19" s="73"/>
      <c r="B19" s="149" t="s">
        <v>132</v>
      </c>
      <c r="C19" s="195" t="s">
        <v>337</v>
      </c>
      <c r="D19" s="195"/>
    </row>
    <row r="20" spans="1:4" ht="31.5" x14ac:dyDescent="0.2">
      <c r="A20" s="73"/>
      <c r="B20" s="149" t="s">
        <v>221</v>
      </c>
      <c r="C20" s="192" t="s">
        <v>338</v>
      </c>
      <c r="D20" s="192"/>
    </row>
    <row r="21" spans="1:4" ht="31.5" x14ac:dyDescent="0.2">
      <c r="A21" s="25"/>
      <c r="B21" s="149" t="s">
        <v>222</v>
      </c>
      <c r="C21" s="192" t="s">
        <v>346</v>
      </c>
      <c r="D21" s="192"/>
    </row>
    <row r="22" spans="1:4" x14ac:dyDescent="0.2">
      <c r="A22" s="25"/>
      <c r="B22" s="25"/>
      <c r="C22" s="25"/>
      <c r="D22" s="25"/>
    </row>
  </sheetData>
  <mergeCells count="17">
    <mergeCell ref="C19:D19"/>
    <mergeCell ref="C20:D20"/>
    <mergeCell ref="C21:D21"/>
    <mergeCell ref="C11:D11"/>
    <mergeCell ref="C12:D12"/>
    <mergeCell ref="C13:D13"/>
    <mergeCell ref="C14:D14"/>
    <mergeCell ref="C15:D15"/>
    <mergeCell ref="C16:D16"/>
    <mergeCell ref="C1:D1"/>
    <mergeCell ref="C2:D2"/>
    <mergeCell ref="B7:D7"/>
    <mergeCell ref="C17:D17"/>
    <mergeCell ref="C18:D18"/>
    <mergeCell ref="C9:D9"/>
    <mergeCell ref="C10:D10"/>
    <mergeCell ref="B4:D4"/>
  </mergeCells>
  <pageMargins left="0.78740157480314965" right="0.39370078740157483" top="0.78740157480314965" bottom="0.78740157480314965" header="0.31496062992125984" footer="0.31496062992125984"/>
  <pageSetup paperSize="9" scale="83" firstPageNumber="2" fitToHeight="0" orientation="portrait" useFirstPageNumber="1" r:id="rId1"/>
  <headerFooter>
    <oddHeader>&amp;C&amp;"Times New Roman,обычный"&amp;P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3"/>
  <sheetViews>
    <sheetView view="pageBreakPreview" topLeftCell="B1" zoomScaleNormal="100" zoomScaleSheetLayoutView="100" workbookViewId="0">
      <selection activeCell="B1" sqref="B1"/>
    </sheetView>
  </sheetViews>
  <sheetFormatPr defaultRowHeight="12.95" customHeight="1" x14ac:dyDescent="0.2"/>
  <cols>
    <col min="1" max="1" width="8.28515625" hidden="1" customWidth="1"/>
    <col min="2" max="2" width="7.42578125" style="159" customWidth="1"/>
    <col min="3" max="3" width="47.5703125" customWidth="1"/>
    <col min="4" max="4" width="20.28515625" customWidth="1"/>
    <col min="5" max="5" width="12.140625" customWidth="1"/>
    <col min="6" max="6" width="45.42578125" customWidth="1"/>
    <col min="7" max="7" width="12" customWidth="1"/>
    <col min="8" max="8" width="13.7109375" customWidth="1"/>
    <col min="9" max="9" width="17.140625" customWidth="1"/>
    <col min="10" max="10" width="15.42578125" customWidth="1"/>
    <col min="11" max="11" width="10.7109375" customWidth="1"/>
    <col min="12" max="12" width="11.85546875" customWidth="1"/>
    <col min="13" max="13" width="13.85546875" customWidth="1"/>
    <col min="14" max="14" width="17.140625" customWidth="1"/>
    <col min="15" max="15" width="14.28515625" customWidth="1"/>
    <col min="16" max="16" width="12.42578125" customWidth="1"/>
    <col min="17" max="17" width="14.42578125" customWidth="1"/>
    <col min="18" max="18" width="14.7109375" customWidth="1"/>
    <col min="19" max="19" width="12.7109375" style="25" customWidth="1"/>
    <col min="20" max="20" width="10.7109375" style="25" customWidth="1"/>
    <col min="21" max="21" width="12.28515625" style="25" customWidth="1"/>
    <col min="22" max="22" width="13.28515625" style="25" customWidth="1"/>
    <col min="23" max="23" width="11.5703125" style="25" customWidth="1"/>
    <col min="24" max="25" width="11.7109375" style="25" customWidth="1"/>
    <col min="26" max="26" width="11.42578125" style="25" customWidth="1"/>
    <col min="27" max="27" width="11.28515625" style="25" customWidth="1"/>
    <col min="28" max="28" width="11.42578125" style="25" customWidth="1"/>
    <col min="29" max="29" width="11.7109375" customWidth="1"/>
    <col min="30" max="30" width="13.5703125" customWidth="1"/>
    <col min="31" max="31" width="14.85546875" customWidth="1"/>
    <col min="32" max="32" width="11.85546875" customWidth="1"/>
    <col min="33" max="33" width="15" customWidth="1"/>
    <col min="34" max="34" width="28.85546875" customWidth="1"/>
    <col min="35" max="36" width="14.28515625" customWidth="1"/>
    <col min="37" max="37" width="16.5703125" customWidth="1"/>
    <col min="38" max="38" width="31.7109375" customWidth="1"/>
    <col min="39" max="39" width="18.28515625" customWidth="1"/>
  </cols>
  <sheetData>
    <row r="1" spans="2:40" ht="12.95" customHeight="1" x14ac:dyDescent="0.2">
      <c r="B1" s="15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4"/>
      <c r="Q1" s="4"/>
      <c r="R1" s="84" t="s">
        <v>370</v>
      </c>
    </row>
    <row r="2" spans="2:40" ht="8.25" customHeight="1" x14ac:dyDescent="0.2">
      <c r="B2" s="15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40" ht="21.4" customHeight="1" x14ac:dyDescent="0.3">
      <c r="B3" s="215" t="s">
        <v>5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AL3" s="76"/>
    </row>
    <row r="4" spans="2:40" s="83" customFormat="1" ht="34.700000000000003" customHeight="1" x14ac:dyDescent="0.2">
      <c r="B4" s="216" t="s">
        <v>347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160"/>
      <c r="T4" s="160"/>
      <c r="U4" s="160"/>
      <c r="V4" s="160"/>
      <c r="W4" s="160"/>
      <c r="X4" s="160"/>
      <c r="Y4" s="160"/>
      <c r="Z4" s="160"/>
      <c r="AA4" s="160"/>
      <c r="AB4" s="160"/>
    </row>
    <row r="5" spans="2:40" ht="18.75" customHeight="1" x14ac:dyDescent="0.2">
      <c r="B5" s="215" t="s">
        <v>121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</row>
    <row r="6" spans="2:40" ht="12.95" customHeight="1" x14ac:dyDescent="0.2">
      <c r="B6" s="15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40" s="108" customFormat="1" ht="15.75" customHeight="1" x14ac:dyDescent="0.2">
      <c r="B7" s="217" t="s">
        <v>7</v>
      </c>
      <c r="C7" s="217" t="s">
        <v>8</v>
      </c>
      <c r="D7" s="217" t="s">
        <v>133</v>
      </c>
      <c r="E7" s="217" t="s">
        <v>134</v>
      </c>
      <c r="F7" s="217" t="s">
        <v>9</v>
      </c>
      <c r="G7" s="217" t="s">
        <v>10</v>
      </c>
      <c r="H7" s="217"/>
      <c r="I7" s="217"/>
      <c r="J7" s="217"/>
      <c r="K7" s="217"/>
      <c r="L7" s="217"/>
      <c r="M7" s="217"/>
      <c r="N7" s="217"/>
      <c r="O7" s="217"/>
      <c r="P7" s="217"/>
      <c r="Q7" s="196" t="s">
        <v>11</v>
      </c>
      <c r="R7" s="196" t="s">
        <v>12</v>
      </c>
      <c r="S7" s="218" t="s">
        <v>162</v>
      </c>
      <c r="T7" s="218"/>
      <c r="U7" s="218"/>
      <c r="V7" s="218"/>
      <c r="W7" s="218"/>
      <c r="X7" s="218"/>
      <c r="Y7" s="218"/>
      <c r="Z7" s="218"/>
      <c r="AA7" s="218"/>
      <c r="AB7" s="218"/>
      <c r="AC7" s="218" t="s">
        <v>190</v>
      </c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6"/>
    </row>
    <row r="8" spans="2:40" s="108" customFormat="1" ht="15" customHeight="1" x14ac:dyDescent="0.2">
      <c r="B8" s="217"/>
      <c r="C8" s="217"/>
      <c r="D8" s="217"/>
      <c r="E8" s="217"/>
      <c r="F8" s="217"/>
      <c r="G8" s="203" t="s">
        <v>224</v>
      </c>
      <c r="H8" s="204"/>
      <c r="I8" s="204"/>
      <c r="J8" s="204"/>
      <c r="K8" s="204"/>
      <c r="L8" s="204"/>
      <c r="M8" s="204"/>
      <c r="N8" s="204"/>
      <c r="O8" s="204"/>
      <c r="P8" s="205"/>
      <c r="Q8" s="197"/>
      <c r="R8" s="197"/>
      <c r="S8" s="219" t="s">
        <v>158</v>
      </c>
      <c r="T8" s="220"/>
      <c r="U8" s="221"/>
      <c r="V8" s="196" t="s">
        <v>348</v>
      </c>
      <c r="W8" s="219" t="s">
        <v>246</v>
      </c>
      <c r="X8" s="220"/>
      <c r="Y8" s="220"/>
      <c r="Z8" s="220"/>
      <c r="AA8" s="221"/>
      <c r="AB8" s="196" t="s">
        <v>247</v>
      </c>
      <c r="AC8" s="196" t="s">
        <v>327</v>
      </c>
      <c r="AD8" s="196" t="s">
        <v>328</v>
      </c>
      <c r="AE8" s="196" t="s">
        <v>191</v>
      </c>
      <c r="AF8" s="196" t="s">
        <v>329</v>
      </c>
      <c r="AG8" s="219" t="s">
        <v>156</v>
      </c>
      <c r="AH8" s="221"/>
      <c r="AI8" s="196" t="s">
        <v>192</v>
      </c>
      <c r="AJ8" s="196" t="s">
        <v>193</v>
      </c>
      <c r="AK8" s="196" t="s">
        <v>194</v>
      </c>
      <c r="AL8" s="196" t="s">
        <v>195</v>
      </c>
      <c r="AM8" s="196" t="s">
        <v>196</v>
      </c>
      <c r="AN8" s="26"/>
    </row>
    <row r="9" spans="2:40" s="108" customFormat="1" ht="12.95" customHeight="1" x14ac:dyDescent="0.2">
      <c r="B9" s="217"/>
      <c r="C9" s="217"/>
      <c r="D9" s="217"/>
      <c r="E9" s="217"/>
      <c r="F9" s="217"/>
      <c r="G9" s="217" t="s">
        <v>225</v>
      </c>
      <c r="H9" s="217"/>
      <c r="I9" s="217"/>
      <c r="J9" s="217"/>
      <c r="K9" s="217"/>
      <c r="L9" s="217" t="s">
        <v>14</v>
      </c>
      <c r="M9" s="217"/>
      <c r="N9" s="217"/>
      <c r="O9" s="217"/>
      <c r="P9" s="217"/>
      <c r="Q9" s="197"/>
      <c r="R9" s="197"/>
      <c r="S9" s="222"/>
      <c r="T9" s="223"/>
      <c r="U9" s="224"/>
      <c r="V9" s="197"/>
      <c r="W9" s="222"/>
      <c r="X9" s="223"/>
      <c r="Y9" s="223"/>
      <c r="Z9" s="223"/>
      <c r="AA9" s="224"/>
      <c r="AB9" s="197"/>
      <c r="AC9" s="197"/>
      <c r="AD9" s="197"/>
      <c r="AE9" s="197"/>
      <c r="AF9" s="197"/>
      <c r="AG9" s="222"/>
      <c r="AH9" s="224"/>
      <c r="AI9" s="197"/>
      <c r="AJ9" s="197"/>
      <c r="AK9" s="197"/>
      <c r="AL9" s="197"/>
      <c r="AM9" s="197"/>
      <c r="AN9" s="26"/>
    </row>
    <row r="10" spans="2:40" s="108" customFormat="1" ht="15.75" customHeight="1" x14ac:dyDescent="0.2">
      <c r="B10" s="217"/>
      <c r="C10" s="217"/>
      <c r="D10" s="217"/>
      <c r="E10" s="217"/>
      <c r="F10" s="217"/>
      <c r="G10" s="217" t="s">
        <v>157</v>
      </c>
      <c r="H10" s="217"/>
      <c r="I10" s="217"/>
      <c r="J10" s="217"/>
      <c r="K10" s="217" t="s">
        <v>245</v>
      </c>
      <c r="L10" s="217" t="s">
        <v>157</v>
      </c>
      <c r="M10" s="217"/>
      <c r="N10" s="217"/>
      <c r="O10" s="217"/>
      <c r="P10" s="217" t="s">
        <v>245</v>
      </c>
      <c r="Q10" s="197"/>
      <c r="R10" s="197"/>
      <c r="S10" s="217" t="s">
        <v>13</v>
      </c>
      <c r="T10" s="217" t="s">
        <v>159</v>
      </c>
      <c r="U10" s="217"/>
      <c r="V10" s="197"/>
      <c r="W10" s="196">
        <v>2024</v>
      </c>
      <c r="X10" s="196">
        <v>2025</v>
      </c>
      <c r="Y10" s="196">
        <v>2026</v>
      </c>
      <c r="Z10" s="196">
        <v>2027</v>
      </c>
      <c r="AA10" s="196">
        <v>2028</v>
      </c>
      <c r="AB10" s="197"/>
      <c r="AC10" s="197"/>
      <c r="AD10" s="197"/>
      <c r="AE10" s="197"/>
      <c r="AF10" s="197"/>
      <c r="AG10" s="217" t="s">
        <v>330</v>
      </c>
      <c r="AH10" s="217" t="s">
        <v>142</v>
      </c>
      <c r="AI10" s="197"/>
      <c r="AJ10" s="197"/>
      <c r="AK10" s="197"/>
      <c r="AL10" s="197"/>
      <c r="AM10" s="197"/>
      <c r="AN10" s="26"/>
    </row>
    <row r="11" spans="2:40" s="108" customFormat="1" ht="175.5" customHeight="1" x14ac:dyDescent="0.2">
      <c r="B11" s="217"/>
      <c r="C11" s="217"/>
      <c r="D11" s="217"/>
      <c r="E11" s="217"/>
      <c r="F11" s="217"/>
      <c r="G11" s="153" t="s">
        <v>155</v>
      </c>
      <c r="H11" s="153" t="s">
        <v>152</v>
      </c>
      <c r="I11" s="153" t="s">
        <v>153</v>
      </c>
      <c r="J11" s="153" t="s">
        <v>154</v>
      </c>
      <c r="K11" s="217"/>
      <c r="L11" s="153" t="s">
        <v>155</v>
      </c>
      <c r="M11" s="153" t="s">
        <v>152</v>
      </c>
      <c r="N11" s="153" t="s">
        <v>153</v>
      </c>
      <c r="O11" s="153" t="s">
        <v>154</v>
      </c>
      <c r="P11" s="217"/>
      <c r="Q11" s="198"/>
      <c r="R11" s="198"/>
      <c r="S11" s="217"/>
      <c r="T11" s="153" t="s">
        <v>160</v>
      </c>
      <c r="U11" s="153" t="s">
        <v>161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217"/>
      <c r="AH11" s="217"/>
      <c r="AI11" s="198"/>
      <c r="AJ11" s="198"/>
      <c r="AK11" s="198"/>
      <c r="AL11" s="198"/>
      <c r="AM11" s="198"/>
      <c r="AN11" s="26"/>
    </row>
    <row r="12" spans="2:40" s="108" customFormat="1" ht="13.5" customHeight="1" x14ac:dyDescent="0.2">
      <c r="B12" s="91">
        <v>1</v>
      </c>
      <c r="C12" s="91">
        <f>1+B12</f>
        <v>2</v>
      </c>
      <c r="D12" s="91">
        <v>3</v>
      </c>
      <c r="E12" s="91">
        <v>4</v>
      </c>
      <c r="F12" s="91">
        <f>1+E12</f>
        <v>5</v>
      </c>
      <c r="G12" s="161" t="s">
        <v>173</v>
      </c>
      <c r="H12" s="161" t="s">
        <v>174</v>
      </c>
      <c r="I12" s="161" t="s">
        <v>175</v>
      </c>
      <c r="J12" s="161" t="s">
        <v>176</v>
      </c>
      <c r="K12" s="161" t="s">
        <v>177</v>
      </c>
      <c r="L12" s="161" t="s">
        <v>146</v>
      </c>
      <c r="M12" s="161" t="s">
        <v>147</v>
      </c>
      <c r="N12" s="161" t="s">
        <v>148</v>
      </c>
      <c r="O12" s="161" t="s">
        <v>149</v>
      </c>
      <c r="P12" s="161" t="s">
        <v>150</v>
      </c>
      <c r="Q12" s="161" t="s">
        <v>178</v>
      </c>
      <c r="R12" s="161" t="s">
        <v>151</v>
      </c>
      <c r="S12" s="162" t="s">
        <v>163</v>
      </c>
      <c r="T12" s="162" t="s">
        <v>164</v>
      </c>
      <c r="U12" s="162" t="s">
        <v>165</v>
      </c>
      <c r="V12" s="162" t="s">
        <v>166</v>
      </c>
      <c r="W12" s="162" t="s">
        <v>167</v>
      </c>
      <c r="X12" s="162" t="s">
        <v>168</v>
      </c>
      <c r="Y12" s="162" t="s">
        <v>169</v>
      </c>
      <c r="Z12" s="162" t="s">
        <v>170</v>
      </c>
      <c r="AA12" s="162" t="s">
        <v>171</v>
      </c>
      <c r="AB12" s="162" t="s">
        <v>172</v>
      </c>
      <c r="AC12" s="162" t="s">
        <v>179</v>
      </c>
      <c r="AD12" s="162" t="s">
        <v>180</v>
      </c>
      <c r="AE12" s="162" t="s">
        <v>181</v>
      </c>
      <c r="AF12" s="162" t="s">
        <v>182</v>
      </c>
      <c r="AG12" s="162" t="s">
        <v>188</v>
      </c>
      <c r="AH12" s="162" t="s">
        <v>189</v>
      </c>
      <c r="AI12" s="162" t="s">
        <v>183</v>
      </c>
      <c r="AJ12" s="162" t="s">
        <v>184</v>
      </c>
      <c r="AK12" s="162" t="s">
        <v>185</v>
      </c>
      <c r="AL12" s="162" t="s">
        <v>186</v>
      </c>
      <c r="AM12" s="162" t="s">
        <v>187</v>
      </c>
      <c r="AN12" s="26"/>
    </row>
    <row r="13" spans="2:40" s="108" customFormat="1" ht="16.7" customHeight="1" x14ac:dyDescent="0.2">
      <c r="B13" s="209" t="s">
        <v>33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1"/>
      <c r="AN13" s="26"/>
    </row>
    <row r="14" spans="2:40" s="108" customFormat="1" ht="15" customHeight="1" x14ac:dyDescent="0.2">
      <c r="B14" s="212" t="s">
        <v>34</v>
      </c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4"/>
      <c r="AN14" s="26"/>
    </row>
    <row r="15" spans="2:40" s="108" customFormat="1" ht="47.25" x14ac:dyDescent="0.2">
      <c r="B15" s="150" t="s">
        <v>35</v>
      </c>
      <c r="C15" s="134" t="s">
        <v>356</v>
      </c>
      <c r="D15" s="113" t="s">
        <v>213</v>
      </c>
      <c r="E15" s="134" t="s">
        <v>201</v>
      </c>
      <c r="F15" s="134" t="s">
        <v>239</v>
      </c>
      <c r="G15" s="107" t="s">
        <v>204</v>
      </c>
      <c r="H15" s="107" t="s">
        <v>198</v>
      </c>
      <c r="I15" s="107" t="s">
        <v>316</v>
      </c>
      <c r="J15" s="107" t="s">
        <v>207</v>
      </c>
      <c r="K15" s="107" t="s">
        <v>209</v>
      </c>
      <c r="L15" s="107" t="s">
        <v>204</v>
      </c>
      <c r="M15" s="107" t="s">
        <v>198</v>
      </c>
      <c r="N15" s="107" t="s">
        <v>316</v>
      </c>
      <c r="O15" s="107" t="s">
        <v>369</v>
      </c>
      <c r="P15" s="107" t="s">
        <v>209</v>
      </c>
      <c r="Q15" s="133" t="s">
        <v>109</v>
      </c>
      <c r="R15" s="133" t="s">
        <v>125</v>
      </c>
      <c r="S15" s="135">
        <v>64852.345300000001</v>
      </c>
      <c r="T15" s="135" t="s">
        <v>355</v>
      </c>
      <c r="U15" s="135">
        <v>64852.345300000001</v>
      </c>
      <c r="V15" s="135" t="s">
        <v>355</v>
      </c>
      <c r="W15" s="135">
        <v>64852.345300000001</v>
      </c>
      <c r="X15" s="135" t="s">
        <v>355</v>
      </c>
      <c r="Y15" s="135" t="s">
        <v>355</v>
      </c>
      <c r="Z15" s="135" t="s">
        <v>355</v>
      </c>
      <c r="AA15" s="135" t="s">
        <v>355</v>
      </c>
      <c r="AB15" s="135" t="s">
        <v>355</v>
      </c>
      <c r="AC15" s="135">
        <v>12970.469060000001</v>
      </c>
      <c r="AD15" s="135" t="s">
        <v>355</v>
      </c>
      <c r="AE15" s="135" t="s">
        <v>355</v>
      </c>
      <c r="AF15" s="135" t="s">
        <v>355</v>
      </c>
      <c r="AG15" s="135" t="s">
        <v>355</v>
      </c>
      <c r="AH15" s="135" t="s">
        <v>355</v>
      </c>
      <c r="AI15" s="135" t="s">
        <v>355</v>
      </c>
      <c r="AJ15" s="135" t="s">
        <v>355</v>
      </c>
      <c r="AK15" s="135">
        <v>51881.876240000005</v>
      </c>
      <c r="AL15" s="135" t="s">
        <v>355</v>
      </c>
      <c r="AM15" s="135" t="s">
        <v>355</v>
      </c>
      <c r="AN15" s="26"/>
    </row>
    <row r="16" spans="2:40" s="108" customFormat="1" ht="47.25" x14ac:dyDescent="0.2">
      <c r="B16" s="150" t="s">
        <v>36</v>
      </c>
      <c r="C16" s="134" t="s">
        <v>357</v>
      </c>
      <c r="D16" s="113" t="s">
        <v>213</v>
      </c>
      <c r="E16" s="134" t="s">
        <v>201</v>
      </c>
      <c r="F16" s="134" t="s">
        <v>396</v>
      </c>
      <c r="G16" s="107" t="s">
        <v>205</v>
      </c>
      <c r="H16" s="107" t="s">
        <v>199</v>
      </c>
      <c r="I16" s="107" t="s">
        <v>202</v>
      </c>
      <c r="J16" s="107" t="s">
        <v>207</v>
      </c>
      <c r="K16" s="107" t="s">
        <v>210</v>
      </c>
      <c r="L16" s="107" t="s">
        <v>205</v>
      </c>
      <c r="M16" s="107" t="s">
        <v>199</v>
      </c>
      <c r="N16" s="107" t="s">
        <v>202</v>
      </c>
      <c r="O16" s="107" t="s">
        <v>369</v>
      </c>
      <c r="P16" s="107" t="s">
        <v>210</v>
      </c>
      <c r="Q16" s="133" t="s">
        <v>109</v>
      </c>
      <c r="R16" s="133" t="s">
        <v>125</v>
      </c>
      <c r="S16" s="135">
        <v>71155.084579999995</v>
      </c>
      <c r="T16" s="135" t="s">
        <v>355</v>
      </c>
      <c r="U16" s="135">
        <v>71155.084579999995</v>
      </c>
      <c r="V16" s="135" t="s">
        <v>355</v>
      </c>
      <c r="W16" s="136">
        <v>71155.084579999995</v>
      </c>
      <c r="X16" s="135" t="s">
        <v>355</v>
      </c>
      <c r="Y16" s="135" t="s">
        <v>355</v>
      </c>
      <c r="Z16" s="135" t="s">
        <v>355</v>
      </c>
      <c r="AA16" s="135" t="s">
        <v>355</v>
      </c>
      <c r="AB16" s="135" t="s">
        <v>355</v>
      </c>
      <c r="AC16" s="135">
        <v>71155.084579999995</v>
      </c>
      <c r="AD16" s="135" t="s">
        <v>355</v>
      </c>
      <c r="AE16" s="135" t="s">
        <v>355</v>
      </c>
      <c r="AF16" s="135" t="s">
        <v>355</v>
      </c>
      <c r="AG16" s="135" t="s">
        <v>355</v>
      </c>
      <c r="AH16" s="135" t="s">
        <v>355</v>
      </c>
      <c r="AI16" s="135" t="s">
        <v>355</v>
      </c>
      <c r="AJ16" s="135" t="s">
        <v>355</v>
      </c>
      <c r="AK16" s="135" t="s">
        <v>355</v>
      </c>
      <c r="AL16" s="135" t="s">
        <v>355</v>
      </c>
      <c r="AM16" s="135" t="s">
        <v>355</v>
      </c>
      <c r="AN16" s="26"/>
    </row>
    <row r="17" spans="2:40" s="108" customFormat="1" ht="47.25" x14ac:dyDescent="0.2">
      <c r="B17" s="150" t="s">
        <v>257</v>
      </c>
      <c r="C17" s="134" t="s">
        <v>317</v>
      </c>
      <c r="D17" s="113" t="s">
        <v>213</v>
      </c>
      <c r="E17" s="134" t="s">
        <v>201</v>
      </c>
      <c r="F17" s="134" t="s">
        <v>349</v>
      </c>
      <c r="G17" s="107" t="s">
        <v>203</v>
      </c>
      <c r="H17" s="107" t="s">
        <v>197</v>
      </c>
      <c r="I17" s="107" t="s">
        <v>318</v>
      </c>
      <c r="J17" s="107" t="s">
        <v>207</v>
      </c>
      <c r="K17" s="107" t="s">
        <v>208</v>
      </c>
      <c r="L17" s="107" t="s">
        <v>203</v>
      </c>
      <c r="M17" s="107" t="s">
        <v>197</v>
      </c>
      <c r="N17" s="107" t="s">
        <v>318</v>
      </c>
      <c r="O17" s="107" t="s">
        <v>369</v>
      </c>
      <c r="P17" s="107" t="s">
        <v>208</v>
      </c>
      <c r="Q17" s="133" t="s">
        <v>125</v>
      </c>
      <c r="R17" s="133" t="s">
        <v>125</v>
      </c>
      <c r="S17" s="135">
        <v>2589.2452899999998</v>
      </c>
      <c r="T17" s="135">
        <v>2589.2452899999998</v>
      </c>
      <c r="U17" s="135" t="s">
        <v>355</v>
      </c>
      <c r="V17" s="135" t="s">
        <v>355</v>
      </c>
      <c r="W17" s="135">
        <v>2589.2452899999998</v>
      </c>
      <c r="X17" s="135" t="s">
        <v>355</v>
      </c>
      <c r="Y17" s="135" t="s">
        <v>355</v>
      </c>
      <c r="Z17" s="135" t="s">
        <v>355</v>
      </c>
      <c r="AA17" s="135" t="s">
        <v>355</v>
      </c>
      <c r="AB17" s="135" t="s">
        <v>355</v>
      </c>
      <c r="AC17" s="135">
        <v>2589.2452899999998</v>
      </c>
      <c r="AD17" s="135" t="s">
        <v>355</v>
      </c>
      <c r="AE17" s="135" t="s">
        <v>355</v>
      </c>
      <c r="AF17" s="135" t="s">
        <v>355</v>
      </c>
      <c r="AG17" s="135" t="s">
        <v>355</v>
      </c>
      <c r="AH17" s="135" t="s">
        <v>355</v>
      </c>
      <c r="AI17" s="135" t="s">
        <v>355</v>
      </c>
      <c r="AJ17" s="135" t="s">
        <v>355</v>
      </c>
      <c r="AK17" s="135" t="s">
        <v>355</v>
      </c>
      <c r="AL17" s="135" t="s">
        <v>355</v>
      </c>
      <c r="AM17" s="135" t="s">
        <v>355</v>
      </c>
      <c r="AN17" s="26"/>
    </row>
    <row r="18" spans="2:40" s="108" customFormat="1" ht="47.25" x14ac:dyDescent="0.2">
      <c r="B18" s="150" t="s">
        <v>258</v>
      </c>
      <c r="C18" s="134" t="s">
        <v>319</v>
      </c>
      <c r="D18" s="134" t="s">
        <v>213</v>
      </c>
      <c r="E18" s="134" t="s">
        <v>201</v>
      </c>
      <c r="F18" s="134" t="s">
        <v>350</v>
      </c>
      <c r="G18" s="107" t="s">
        <v>204</v>
      </c>
      <c r="H18" s="107" t="s">
        <v>198</v>
      </c>
      <c r="I18" s="107" t="s">
        <v>320</v>
      </c>
      <c r="J18" s="107" t="s">
        <v>207</v>
      </c>
      <c r="K18" s="107" t="s">
        <v>211</v>
      </c>
      <c r="L18" s="107" t="s">
        <v>204</v>
      </c>
      <c r="M18" s="107" t="s">
        <v>198</v>
      </c>
      <c r="N18" s="107" t="s">
        <v>320</v>
      </c>
      <c r="O18" s="107" t="s">
        <v>369</v>
      </c>
      <c r="P18" s="107" t="s">
        <v>211</v>
      </c>
      <c r="Q18" s="133" t="s">
        <v>125</v>
      </c>
      <c r="R18" s="133" t="s">
        <v>123</v>
      </c>
      <c r="S18" s="135">
        <v>79969.383170000001</v>
      </c>
      <c r="T18" s="135">
        <v>2098.9581699999999</v>
      </c>
      <c r="U18" s="135">
        <v>77870.425000000003</v>
      </c>
      <c r="V18" s="135" t="s">
        <v>355</v>
      </c>
      <c r="W18" s="135">
        <v>2098.9581699999999</v>
      </c>
      <c r="X18" s="135">
        <v>77870.425000000003</v>
      </c>
      <c r="Y18" s="135" t="s">
        <v>355</v>
      </c>
      <c r="Z18" s="135" t="s">
        <v>355</v>
      </c>
      <c r="AA18" s="135" t="s">
        <v>355</v>
      </c>
      <c r="AB18" s="135" t="s">
        <v>355</v>
      </c>
      <c r="AC18" s="135">
        <v>79969.383170000001</v>
      </c>
      <c r="AD18" s="135" t="s">
        <v>355</v>
      </c>
      <c r="AE18" s="135" t="s">
        <v>355</v>
      </c>
      <c r="AF18" s="135" t="s">
        <v>355</v>
      </c>
      <c r="AG18" s="135" t="s">
        <v>355</v>
      </c>
      <c r="AH18" s="135" t="s">
        <v>355</v>
      </c>
      <c r="AI18" s="135" t="s">
        <v>355</v>
      </c>
      <c r="AJ18" s="135" t="s">
        <v>355</v>
      </c>
      <c r="AK18" s="135" t="s">
        <v>355</v>
      </c>
      <c r="AL18" s="135" t="s">
        <v>355</v>
      </c>
      <c r="AM18" s="135" t="s">
        <v>355</v>
      </c>
      <c r="AN18" s="26"/>
    </row>
    <row r="19" spans="2:40" s="108" customFormat="1" ht="63" x14ac:dyDescent="0.2">
      <c r="B19" s="150" t="s">
        <v>259</v>
      </c>
      <c r="C19" s="134" t="s">
        <v>360</v>
      </c>
      <c r="D19" s="113" t="s">
        <v>358</v>
      </c>
      <c r="E19" s="134" t="s">
        <v>201</v>
      </c>
      <c r="F19" s="134" t="s">
        <v>240</v>
      </c>
      <c r="G19" s="107" t="s">
        <v>206</v>
      </c>
      <c r="H19" s="107" t="s">
        <v>200</v>
      </c>
      <c r="I19" s="107" t="s">
        <v>321</v>
      </c>
      <c r="J19" s="107" t="s">
        <v>207</v>
      </c>
      <c r="K19" s="107" t="s">
        <v>212</v>
      </c>
      <c r="L19" s="107" t="s">
        <v>206</v>
      </c>
      <c r="M19" s="107" t="s">
        <v>200</v>
      </c>
      <c r="N19" s="107" t="s">
        <v>321</v>
      </c>
      <c r="O19" s="107" t="s">
        <v>369</v>
      </c>
      <c r="P19" s="107" t="s">
        <v>212</v>
      </c>
      <c r="Q19" s="133" t="s">
        <v>125</v>
      </c>
      <c r="R19" s="133" t="s">
        <v>124</v>
      </c>
      <c r="S19" s="135">
        <v>127094.78586999999</v>
      </c>
      <c r="T19" s="135">
        <v>3403.3858700000001</v>
      </c>
      <c r="U19" s="135">
        <v>123691.4</v>
      </c>
      <c r="V19" s="135" t="s">
        <v>355</v>
      </c>
      <c r="W19" s="135">
        <v>3403.3858700000001</v>
      </c>
      <c r="X19" s="135" t="s">
        <v>355</v>
      </c>
      <c r="Y19" s="135" t="s">
        <v>355</v>
      </c>
      <c r="Z19" s="136">
        <v>123691.4</v>
      </c>
      <c r="AA19" s="135" t="s">
        <v>355</v>
      </c>
      <c r="AB19" s="135" t="s">
        <v>355</v>
      </c>
      <c r="AC19" s="135">
        <v>127094.78586999999</v>
      </c>
      <c r="AD19" s="135" t="s">
        <v>355</v>
      </c>
      <c r="AE19" s="135" t="s">
        <v>355</v>
      </c>
      <c r="AF19" s="135" t="s">
        <v>355</v>
      </c>
      <c r="AG19" s="135" t="s">
        <v>355</v>
      </c>
      <c r="AH19" s="135" t="s">
        <v>355</v>
      </c>
      <c r="AI19" s="135" t="s">
        <v>355</v>
      </c>
      <c r="AJ19" s="135" t="s">
        <v>355</v>
      </c>
      <c r="AK19" s="135" t="s">
        <v>355</v>
      </c>
      <c r="AL19" s="135" t="s">
        <v>355</v>
      </c>
      <c r="AM19" s="135" t="s">
        <v>355</v>
      </c>
      <c r="AN19" s="26"/>
    </row>
    <row r="20" spans="2:40" s="108" customFormat="1" ht="63" customHeight="1" x14ac:dyDescent="0.2">
      <c r="B20" s="150" t="s">
        <v>260</v>
      </c>
      <c r="C20" s="134" t="s">
        <v>359</v>
      </c>
      <c r="D20" s="113" t="s">
        <v>213</v>
      </c>
      <c r="E20" s="134" t="s">
        <v>201</v>
      </c>
      <c r="F20" s="134" t="s">
        <v>386</v>
      </c>
      <c r="G20" s="107" t="s">
        <v>204</v>
      </c>
      <c r="H20" s="107" t="s">
        <v>198</v>
      </c>
      <c r="I20" s="107" t="s">
        <v>293</v>
      </c>
      <c r="J20" s="107" t="s">
        <v>207</v>
      </c>
      <c r="K20" s="107" t="s">
        <v>216</v>
      </c>
      <c r="L20" s="107" t="s">
        <v>204</v>
      </c>
      <c r="M20" s="107" t="s">
        <v>198</v>
      </c>
      <c r="N20" s="107" t="s">
        <v>293</v>
      </c>
      <c r="O20" s="107" t="s">
        <v>369</v>
      </c>
      <c r="P20" s="107" t="s">
        <v>216</v>
      </c>
      <c r="Q20" s="133" t="s">
        <v>124</v>
      </c>
      <c r="R20" s="133" t="s">
        <v>127</v>
      </c>
      <c r="S20" s="135">
        <v>128731.4</v>
      </c>
      <c r="T20" s="135">
        <v>2520</v>
      </c>
      <c r="U20" s="135">
        <v>126211.4</v>
      </c>
      <c r="V20" s="135" t="s">
        <v>355</v>
      </c>
      <c r="W20" s="135" t="s">
        <v>355</v>
      </c>
      <c r="X20" s="135" t="s">
        <v>355</v>
      </c>
      <c r="Y20" s="135" t="s">
        <v>355</v>
      </c>
      <c r="Z20" s="136">
        <v>2520</v>
      </c>
      <c r="AA20" s="136">
        <v>126211.4</v>
      </c>
      <c r="AB20" s="135" t="s">
        <v>355</v>
      </c>
      <c r="AC20" s="135">
        <v>128731.4</v>
      </c>
      <c r="AD20" s="135" t="s">
        <v>355</v>
      </c>
      <c r="AE20" s="135" t="s">
        <v>355</v>
      </c>
      <c r="AF20" s="135" t="s">
        <v>355</v>
      </c>
      <c r="AG20" s="135" t="s">
        <v>355</v>
      </c>
      <c r="AH20" s="135" t="s">
        <v>355</v>
      </c>
      <c r="AI20" s="135" t="s">
        <v>355</v>
      </c>
      <c r="AJ20" s="135" t="s">
        <v>355</v>
      </c>
      <c r="AK20" s="135" t="s">
        <v>355</v>
      </c>
      <c r="AL20" s="135" t="s">
        <v>355</v>
      </c>
      <c r="AM20" s="135" t="s">
        <v>355</v>
      </c>
      <c r="AN20" s="26"/>
    </row>
    <row r="21" spans="2:40" s="108" customFormat="1" ht="63.2" customHeight="1" x14ac:dyDescent="0.2">
      <c r="B21" s="150" t="s">
        <v>261</v>
      </c>
      <c r="C21" s="134" t="s">
        <v>361</v>
      </c>
      <c r="D21" s="113" t="s">
        <v>324</v>
      </c>
      <c r="E21" s="134" t="s">
        <v>201</v>
      </c>
      <c r="F21" s="134" t="s">
        <v>385</v>
      </c>
      <c r="G21" s="107" t="s">
        <v>204</v>
      </c>
      <c r="H21" s="107" t="s">
        <v>198</v>
      </c>
      <c r="I21" s="107" t="s">
        <v>292</v>
      </c>
      <c r="J21" s="107" t="s">
        <v>207</v>
      </c>
      <c r="K21" s="107">
        <v>69.284999999999997</v>
      </c>
      <c r="L21" s="107" t="s">
        <v>204</v>
      </c>
      <c r="M21" s="107" t="s">
        <v>198</v>
      </c>
      <c r="N21" s="107" t="s">
        <v>292</v>
      </c>
      <c r="O21" s="107" t="s">
        <v>207</v>
      </c>
      <c r="P21" s="107">
        <v>69.284999999999997</v>
      </c>
      <c r="Q21" s="133" t="s">
        <v>125</v>
      </c>
      <c r="R21" s="133" t="s">
        <v>125</v>
      </c>
      <c r="S21" s="135">
        <v>24689.919999999998</v>
      </c>
      <c r="T21" s="135" t="s">
        <v>355</v>
      </c>
      <c r="U21" s="135">
        <v>24689.919999999998</v>
      </c>
      <c r="V21" s="135" t="s">
        <v>355</v>
      </c>
      <c r="W21" s="135">
        <v>24689.919999999998</v>
      </c>
      <c r="X21" s="135" t="s">
        <v>355</v>
      </c>
      <c r="Y21" s="135" t="s">
        <v>355</v>
      </c>
      <c r="Z21" s="135" t="s">
        <v>355</v>
      </c>
      <c r="AA21" s="135" t="s">
        <v>355</v>
      </c>
      <c r="AB21" s="135" t="s">
        <v>355</v>
      </c>
      <c r="AC21" s="135">
        <v>24689.919999999998</v>
      </c>
      <c r="AD21" s="135" t="s">
        <v>355</v>
      </c>
      <c r="AE21" s="135" t="s">
        <v>355</v>
      </c>
      <c r="AF21" s="135" t="s">
        <v>355</v>
      </c>
      <c r="AG21" s="135" t="s">
        <v>355</v>
      </c>
      <c r="AH21" s="135" t="s">
        <v>355</v>
      </c>
      <c r="AI21" s="135" t="s">
        <v>355</v>
      </c>
      <c r="AJ21" s="135" t="s">
        <v>355</v>
      </c>
      <c r="AK21" s="135" t="s">
        <v>355</v>
      </c>
      <c r="AL21" s="135" t="s">
        <v>355</v>
      </c>
      <c r="AM21" s="135" t="s">
        <v>355</v>
      </c>
      <c r="AN21" s="26"/>
    </row>
    <row r="22" spans="2:40" s="108" customFormat="1" ht="48.95" customHeight="1" x14ac:dyDescent="0.2">
      <c r="B22" s="150" t="s">
        <v>276</v>
      </c>
      <c r="C22" s="134" t="s">
        <v>269</v>
      </c>
      <c r="D22" s="113" t="s">
        <v>324</v>
      </c>
      <c r="E22" s="134" t="s">
        <v>201</v>
      </c>
      <c r="F22" s="134" t="s">
        <v>387</v>
      </c>
      <c r="G22" s="107" t="s">
        <v>204</v>
      </c>
      <c r="H22" s="107" t="s">
        <v>198</v>
      </c>
      <c r="I22" s="107" t="s">
        <v>287</v>
      </c>
      <c r="J22" s="107" t="s">
        <v>207</v>
      </c>
      <c r="K22" s="107">
        <v>69.284999999999997</v>
      </c>
      <c r="L22" s="107" t="s">
        <v>204</v>
      </c>
      <c r="M22" s="107" t="s">
        <v>198</v>
      </c>
      <c r="N22" s="107" t="s">
        <v>287</v>
      </c>
      <c r="O22" s="107" t="s">
        <v>369</v>
      </c>
      <c r="P22" s="107">
        <v>69.284999999999997</v>
      </c>
      <c r="Q22" s="133" t="s">
        <v>123</v>
      </c>
      <c r="R22" s="133" t="s">
        <v>123</v>
      </c>
      <c r="S22" s="135">
        <v>1630</v>
      </c>
      <c r="T22" s="135">
        <v>1630</v>
      </c>
      <c r="U22" s="135" t="s">
        <v>355</v>
      </c>
      <c r="V22" s="135" t="s">
        <v>355</v>
      </c>
      <c r="W22" s="135" t="s">
        <v>355</v>
      </c>
      <c r="X22" s="135">
        <v>1630</v>
      </c>
      <c r="Y22" s="135" t="s">
        <v>355</v>
      </c>
      <c r="Z22" s="135" t="s">
        <v>355</v>
      </c>
      <c r="AA22" s="135" t="s">
        <v>355</v>
      </c>
      <c r="AB22" s="135" t="s">
        <v>355</v>
      </c>
      <c r="AC22" s="135">
        <v>1630</v>
      </c>
      <c r="AD22" s="135" t="s">
        <v>355</v>
      </c>
      <c r="AE22" s="135" t="s">
        <v>355</v>
      </c>
      <c r="AF22" s="135" t="s">
        <v>355</v>
      </c>
      <c r="AG22" s="135" t="s">
        <v>355</v>
      </c>
      <c r="AH22" s="135" t="s">
        <v>355</v>
      </c>
      <c r="AI22" s="135" t="s">
        <v>355</v>
      </c>
      <c r="AJ22" s="135" t="s">
        <v>355</v>
      </c>
      <c r="AK22" s="135" t="s">
        <v>355</v>
      </c>
      <c r="AL22" s="135" t="s">
        <v>355</v>
      </c>
      <c r="AM22" s="135" t="s">
        <v>355</v>
      </c>
      <c r="AN22" s="26"/>
    </row>
    <row r="23" spans="2:40" s="108" customFormat="1" ht="50.25" customHeight="1" x14ac:dyDescent="0.2">
      <c r="B23" s="150" t="s">
        <v>277</v>
      </c>
      <c r="C23" s="134" t="s">
        <v>362</v>
      </c>
      <c r="D23" s="113" t="s">
        <v>324</v>
      </c>
      <c r="E23" s="134" t="s">
        <v>201</v>
      </c>
      <c r="F23" s="134" t="s">
        <v>388</v>
      </c>
      <c r="G23" s="107" t="s">
        <v>205</v>
      </c>
      <c r="H23" s="107">
        <v>930</v>
      </c>
      <c r="I23" s="107" t="s">
        <v>288</v>
      </c>
      <c r="J23" s="107" t="s">
        <v>207</v>
      </c>
      <c r="K23" s="107">
        <v>14.254999999999999</v>
      </c>
      <c r="L23" s="107" t="s">
        <v>205</v>
      </c>
      <c r="M23" s="107">
        <v>930</v>
      </c>
      <c r="N23" s="107" t="s">
        <v>288</v>
      </c>
      <c r="O23" s="107" t="s">
        <v>369</v>
      </c>
      <c r="P23" s="107">
        <v>14.254999999999999</v>
      </c>
      <c r="Q23" s="133" t="s">
        <v>123</v>
      </c>
      <c r="R23" s="133" t="s">
        <v>123</v>
      </c>
      <c r="S23" s="135">
        <v>1140</v>
      </c>
      <c r="T23" s="135">
        <v>1140</v>
      </c>
      <c r="U23" s="135" t="s">
        <v>355</v>
      </c>
      <c r="V23" s="135" t="s">
        <v>355</v>
      </c>
      <c r="W23" s="135" t="s">
        <v>355</v>
      </c>
      <c r="X23" s="135">
        <v>1140</v>
      </c>
      <c r="Y23" s="135" t="s">
        <v>355</v>
      </c>
      <c r="Z23" s="135" t="s">
        <v>355</v>
      </c>
      <c r="AA23" s="135" t="s">
        <v>355</v>
      </c>
      <c r="AB23" s="135" t="s">
        <v>355</v>
      </c>
      <c r="AC23" s="135">
        <v>1140</v>
      </c>
      <c r="AD23" s="135" t="s">
        <v>355</v>
      </c>
      <c r="AE23" s="135" t="s">
        <v>355</v>
      </c>
      <c r="AF23" s="135" t="s">
        <v>355</v>
      </c>
      <c r="AG23" s="135" t="s">
        <v>355</v>
      </c>
      <c r="AH23" s="135" t="s">
        <v>355</v>
      </c>
      <c r="AI23" s="135" t="s">
        <v>355</v>
      </c>
      <c r="AJ23" s="135" t="s">
        <v>355</v>
      </c>
      <c r="AK23" s="135" t="s">
        <v>355</v>
      </c>
      <c r="AL23" s="135" t="s">
        <v>355</v>
      </c>
      <c r="AM23" s="135" t="s">
        <v>355</v>
      </c>
      <c r="AN23" s="26"/>
    </row>
    <row r="24" spans="2:40" s="108" customFormat="1" ht="49.5" customHeight="1" x14ac:dyDescent="0.2">
      <c r="B24" s="150" t="s">
        <v>278</v>
      </c>
      <c r="C24" s="134" t="s">
        <v>363</v>
      </c>
      <c r="D24" s="113" t="s">
        <v>324</v>
      </c>
      <c r="E24" s="134" t="s">
        <v>201</v>
      </c>
      <c r="F24" s="134" t="s">
        <v>389</v>
      </c>
      <c r="G24" s="107" t="s">
        <v>204</v>
      </c>
      <c r="H24" s="107" t="s">
        <v>198</v>
      </c>
      <c r="I24" s="107" t="s">
        <v>289</v>
      </c>
      <c r="J24" s="107" t="s">
        <v>207</v>
      </c>
      <c r="K24" s="107">
        <v>26.855999999999998</v>
      </c>
      <c r="L24" s="107" t="s">
        <v>204</v>
      </c>
      <c r="M24" s="107" t="s">
        <v>198</v>
      </c>
      <c r="N24" s="107" t="s">
        <v>289</v>
      </c>
      <c r="O24" s="107" t="s">
        <v>369</v>
      </c>
      <c r="P24" s="107">
        <v>26.855999999999998</v>
      </c>
      <c r="Q24" s="133" t="s">
        <v>123</v>
      </c>
      <c r="R24" s="133" t="s">
        <v>123</v>
      </c>
      <c r="S24" s="135">
        <v>2345</v>
      </c>
      <c r="T24" s="135">
        <v>2345</v>
      </c>
      <c r="U24" s="135" t="s">
        <v>355</v>
      </c>
      <c r="V24" s="135" t="s">
        <v>355</v>
      </c>
      <c r="W24" s="135" t="s">
        <v>355</v>
      </c>
      <c r="X24" s="135">
        <v>2345</v>
      </c>
      <c r="Y24" s="135" t="s">
        <v>355</v>
      </c>
      <c r="Z24" s="135" t="s">
        <v>355</v>
      </c>
      <c r="AA24" s="135" t="s">
        <v>355</v>
      </c>
      <c r="AB24" s="135" t="s">
        <v>355</v>
      </c>
      <c r="AC24" s="135">
        <v>2345</v>
      </c>
      <c r="AD24" s="135" t="s">
        <v>355</v>
      </c>
      <c r="AE24" s="135" t="s">
        <v>355</v>
      </c>
      <c r="AF24" s="135" t="s">
        <v>355</v>
      </c>
      <c r="AG24" s="135" t="s">
        <v>355</v>
      </c>
      <c r="AH24" s="135" t="s">
        <v>355</v>
      </c>
      <c r="AI24" s="135" t="s">
        <v>355</v>
      </c>
      <c r="AJ24" s="135" t="s">
        <v>355</v>
      </c>
      <c r="AK24" s="135" t="s">
        <v>355</v>
      </c>
      <c r="AL24" s="135" t="s">
        <v>355</v>
      </c>
      <c r="AM24" s="135" t="s">
        <v>355</v>
      </c>
      <c r="AN24" s="26"/>
    </row>
    <row r="25" spans="2:40" s="108" customFormat="1" ht="49.5" customHeight="1" x14ac:dyDescent="0.2">
      <c r="B25" s="150" t="s">
        <v>279</v>
      </c>
      <c r="C25" s="134" t="s">
        <v>364</v>
      </c>
      <c r="D25" s="113" t="s">
        <v>213</v>
      </c>
      <c r="E25" s="134" t="s">
        <v>201</v>
      </c>
      <c r="F25" s="134" t="s">
        <v>390</v>
      </c>
      <c r="G25" s="107" t="s">
        <v>384</v>
      </c>
      <c r="H25" s="107" t="s">
        <v>198</v>
      </c>
      <c r="I25" s="107" t="s">
        <v>371</v>
      </c>
      <c r="J25" s="107" t="s">
        <v>207</v>
      </c>
      <c r="K25" s="107">
        <v>26.855999999999998</v>
      </c>
      <c r="L25" s="107" t="s">
        <v>384</v>
      </c>
      <c r="M25" s="107" t="s">
        <v>198</v>
      </c>
      <c r="N25" s="107" t="s">
        <v>371</v>
      </c>
      <c r="O25" s="107" t="s">
        <v>369</v>
      </c>
      <c r="P25" s="107">
        <v>26.855999999999998</v>
      </c>
      <c r="Q25" s="133" t="s">
        <v>123</v>
      </c>
      <c r="R25" s="133" t="s">
        <v>123</v>
      </c>
      <c r="S25" s="135">
        <v>1130</v>
      </c>
      <c r="T25" s="135">
        <v>1130</v>
      </c>
      <c r="U25" s="135" t="s">
        <v>355</v>
      </c>
      <c r="V25" s="135" t="s">
        <v>355</v>
      </c>
      <c r="W25" s="135" t="s">
        <v>355</v>
      </c>
      <c r="X25" s="135">
        <v>1130</v>
      </c>
      <c r="Y25" s="135" t="s">
        <v>355</v>
      </c>
      <c r="Z25" s="135" t="s">
        <v>355</v>
      </c>
      <c r="AA25" s="135" t="s">
        <v>355</v>
      </c>
      <c r="AB25" s="135" t="s">
        <v>355</v>
      </c>
      <c r="AC25" s="135">
        <v>1130</v>
      </c>
      <c r="AD25" s="135" t="s">
        <v>355</v>
      </c>
      <c r="AE25" s="135" t="s">
        <v>355</v>
      </c>
      <c r="AF25" s="135" t="s">
        <v>355</v>
      </c>
      <c r="AG25" s="135" t="s">
        <v>355</v>
      </c>
      <c r="AH25" s="135" t="s">
        <v>355</v>
      </c>
      <c r="AI25" s="135" t="s">
        <v>355</v>
      </c>
      <c r="AJ25" s="135" t="s">
        <v>355</v>
      </c>
      <c r="AK25" s="135" t="s">
        <v>355</v>
      </c>
      <c r="AL25" s="135" t="s">
        <v>355</v>
      </c>
      <c r="AM25" s="135" t="s">
        <v>355</v>
      </c>
      <c r="AN25" s="26"/>
    </row>
    <row r="26" spans="2:40" s="108" customFormat="1" ht="51.75" customHeight="1" x14ac:dyDescent="0.2">
      <c r="B26" s="150" t="s">
        <v>280</v>
      </c>
      <c r="C26" s="134" t="s">
        <v>365</v>
      </c>
      <c r="D26" s="113" t="s">
        <v>324</v>
      </c>
      <c r="E26" s="134" t="s">
        <v>201</v>
      </c>
      <c r="F26" s="134" t="s">
        <v>391</v>
      </c>
      <c r="G26" s="107" t="s">
        <v>270</v>
      </c>
      <c r="H26" s="107" t="s">
        <v>312</v>
      </c>
      <c r="I26" s="107" t="s">
        <v>325</v>
      </c>
      <c r="J26" s="107" t="s">
        <v>207</v>
      </c>
      <c r="K26" s="107">
        <v>2.222</v>
      </c>
      <c r="L26" s="107" t="s">
        <v>290</v>
      </c>
      <c r="M26" s="107" t="s">
        <v>313</v>
      </c>
      <c r="N26" s="107" t="s">
        <v>325</v>
      </c>
      <c r="O26" s="107" t="s">
        <v>369</v>
      </c>
      <c r="P26" s="107">
        <v>2.222</v>
      </c>
      <c r="Q26" s="133" t="s">
        <v>123</v>
      </c>
      <c r="R26" s="133" t="s">
        <v>123</v>
      </c>
      <c r="S26" s="135">
        <v>20581</v>
      </c>
      <c r="T26" s="135" t="s">
        <v>355</v>
      </c>
      <c r="U26" s="135">
        <v>20581</v>
      </c>
      <c r="V26" s="135" t="s">
        <v>355</v>
      </c>
      <c r="W26" s="135" t="s">
        <v>355</v>
      </c>
      <c r="X26" s="135">
        <v>20581</v>
      </c>
      <c r="Y26" s="135" t="s">
        <v>355</v>
      </c>
      <c r="Z26" s="135" t="s">
        <v>355</v>
      </c>
      <c r="AA26" s="135" t="s">
        <v>355</v>
      </c>
      <c r="AB26" s="135" t="s">
        <v>355</v>
      </c>
      <c r="AC26" s="135">
        <v>20581</v>
      </c>
      <c r="AD26" s="135" t="s">
        <v>355</v>
      </c>
      <c r="AE26" s="135" t="s">
        <v>355</v>
      </c>
      <c r="AF26" s="135" t="s">
        <v>355</v>
      </c>
      <c r="AG26" s="135" t="s">
        <v>355</v>
      </c>
      <c r="AH26" s="135" t="s">
        <v>355</v>
      </c>
      <c r="AI26" s="135" t="s">
        <v>355</v>
      </c>
      <c r="AJ26" s="135" t="s">
        <v>355</v>
      </c>
      <c r="AK26" s="135" t="s">
        <v>355</v>
      </c>
      <c r="AL26" s="135" t="s">
        <v>355</v>
      </c>
      <c r="AM26" s="135" t="s">
        <v>355</v>
      </c>
      <c r="AN26" s="26"/>
    </row>
    <row r="27" spans="2:40" s="108" customFormat="1" ht="48.95" customHeight="1" x14ac:dyDescent="0.2">
      <c r="B27" s="150" t="s">
        <v>281</v>
      </c>
      <c r="C27" s="134" t="s">
        <v>366</v>
      </c>
      <c r="D27" s="113" t="s">
        <v>213</v>
      </c>
      <c r="E27" s="134" t="s">
        <v>201</v>
      </c>
      <c r="F27" s="134" t="s">
        <v>392</v>
      </c>
      <c r="G27" s="107" t="s">
        <v>206</v>
      </c>
      <c r="H27" s="107">
        <v>3800</v>
      </c>
      <c r="I27" s="107" t="s">
        <v>291</v>
      </c>
      <c r="J27" s="107" t="s">
        <v>207</v>
      </c>
      <c r="K27" s="107">
        <v>152.35000000000002</v>
      </c>
      <c r="L27" s="107" t="s">
        <v>206</v>
      </c>
      <c r="M27" s="107">
        <v>3800</v>
      </c>
      <c r="N27" s="107" t="s">
        <v>291</v>
      </c>
      <c r="O27" s="107" t="s">
        <v>369</v>
      </c>
      <c r="P27" s="107">
        <v>152.35000000000002</v>
      </c>
      <c r="Q27" s="133" t="s">
        <v>123</v>
      </c>
      <c r="R27" s="133" t="s">
        <v>126</v>
      </c>
      <c r="S27" s="135">
        <v>130581.4</v>
      </c>
      <c r="T27" s="135">
        <v>4370</v>
      </c>
      <c r="U27" s="135">
        <v>126211.4</v>
      </c>
      <c r="V27" s="135" t="s">
        <v>355</v>
      </c>
      <c r="W27" s="135" t="s">
        <v>355</v>
      </c>
      <c r="X27" s="135">
        <v>4370</v>
      </c>
      <c r="Y27" s="135">
        <v>126211.4</v>
      </c>
      <c r="Z27" s="135" t="s">
        <v>355</v>
      </c>
      <c r="AA27" s="135" t="s">
        <v>355</v>
      </c>
      <c r="AB27" s="135" t="s">
        <v>355</v>
      </c>
      <c r="AC27" s="135">
        <v>130581.4</v>
      </c>
      <c r="AD27" s="135" t="s">
        <v>355</v>
      </c>
      <c r="AE27" s="135" t="s">
        <v>355</v>
      </c>
      <c r="AF27" s="135" t="s">
        <v>355</v>
      </c>
      <c r="AG27" s="135" t="s">
        <v>355</v>
      </c>
      <c r="AH27" s="135" t="s">
        <v>355</v>
      </c>
      <c r="AI27" s="135" t="s">
        <v>355</v>
      </c>
      <c r="AJ27" s="135" t="s">
        <v>355</v>
      </c>
      <c r="AK27" s="135" t="s">
        <v>355</v>
      </c>
      <c r="AL27" s="135" t="s">
        <v>355</v>
      </c>
      <c r="AM27" s="135" t="s">
        <v>355</v>
      </c>
      <c r="AN27" s="26"/>
    </row>
    <row r="28" spans="2:40" s="108" customFormat="1" ht="49.5" customHeight="1" x14ac:dyDescent="0.2">
      <c r="B28" s="150" t="s">
        <v>282</v>
      </c>
      <c r="C28" s="134" t="s">
        <v>322</v>
      </c>
      <c r="D28" s="113" t="s">
        <v>324</v>
      </c>
      <c r="E28" s="134" t="s">
        <v>201</v>
      </c>
      <c r="F28" s="134" t="s">
        <v>394</v>
      </c>
      <c r="G28" s="107" t="s">
        <v>270</v>
      </c>
      <c r="H28" s="107" t="s">
        <v>199</v>
      </c>
      <c r="I28" s="107" t="s">
        <v>323</v>
      </c>
      <c r="J28" s="107" t="s">
        <v>207</v>
      </c>
      <c r="K28" s="107">
        <v>3.92</v>
      </c>
      <c r="L28" s="107" t="s">
        <v>270</v>
      </c>
      <c r="M28" s="107" t="s">
        <v>199</v>
      </c>
      <c r="N28" s="107" t="s">
        <v>323</v>
      </c>
      <c r="O28" s="107" t="s">
        <v>369</v>
      </c>
      <c r="P28" s="107">
        <v>3.92</v>
      </c>
      <c r="Q28" s="133" t="s">
        <v>123</v>
      </c>
      <c r="R28" s="133" t="s">
        <v>123</v>
      </c>
      <c r="S28" s="135">
        <v>17360.62</v>
      </c>
      <c r="T28" s="135" t="s">
        <v>355</v>
      </c>
      <c r="U28" s="135">
        <v>17360.62</v>
      </c>
      <c r="V28" s="135" t="s">
        <v>355</v>
      </c>
      <c r="W28" s="135" t="s">
        <v>355</v>
      </c>
      <c r="X28" s="135">
        <v>17360.62</v>
      </c>
      <c r="Y28" s="135" t="s">
        <v>355</v>
      </c>
      <c r="Z28" s="135" t="s">
        <v>355</v>
      </c>
      <c r="AA28" s="135" t="s">
        <v>355</v>
      </c>
      <c r="AB28" s="135" t="s">
        <v>355</v>
      </c>
      <c r="AC28" s="135">
        <v>17360.62</v>
      </c>
      <c r="AD28" s="135" t="s">
        <v>355</v>
      </c>
      <c r="AE28" s="135" t="s">
        <v>355</v>
      </c>
      <c r="AF28" s="135" t="s">
        <v>355</v>
      </c>
      <c r="AG28" s="135" t="s">
        <v>355</v>
      </c>
      <c r="AH28" s="135" t="s">
        <v>355</v>
      </c>
      <c r="AI28" s="135" t="s">
        <v>355</v>
      </c>
      <c r="AJ28" s="135" t="s">
        <v>355</v>
      </c>
      <c r="AK28" s="135" t="s">
        <v>355</v>
      </c>
      <c r="AL28" s="135" t="s">
        <v>355</v>
      </c>
      <c r="AM28" s="135" t="s">
        <v>355</v>
      </c>
      <c r="AN28" s="26"/>
    </row>
    <row r="29" spans="2:40" s="108" customFormat="1" ht="48.95" customHeight="1" x14ac:dyDescent="0.2">
      <c r="B29" s="150" t="s">
        <v>283</v>
      </c>
      <c r="C29" s="134" t="s">
        <v>367</v>
      </c>
      <c r="D29" s="135" t="s">
        <v>355</v>
      </c>
      <c r="E29" s="134" t="s">
        <v>201</v>
      </c>
      <c r="F29" s="134" t="s">
        <v>395</v>
      </c>
      <c r="G29" s="107" t="s">
        <v>108</v>
      </c>
      <c r="H29" s="107" t="s">
        <v>108</v>
      </c>
      <c r="I29" s="107" t="s">
        <v>108</v>
      </c>
      <c r="J29" s="107" t="s">
        <v>108</v>
      </c>
      <c r="K29" s="107" t="s">
        <v>108</v>
      </c>
      <c r="L29" s="107" t="s">
        <v>270</v>
      </c>
      <c r="M29" s="107" t="s">
        <v>199</v>
      </c>
      <c r="N29" s="107" t="s">
        <v>271</v>
      </c>
      <c r="O29" s="107" t="s">
        <v>369</v>
      </c>
      <c r="P29" s="107">
        <v>9.5961820000000007</v>
      </c>
      <c r="Q29" s="133" t="s">
        <v>123</v>
      </c>
      <c r="R29" s="133" t="s">
        <v>123</v>
      </c>
      <c r="S29" s="135">
        <v>21296.3</v>
      </c>
      <c r="T29" s="135">
        <v>1001.3</v>
      </c>
      <c r="U29" s="135">
        <v>20295</v>
      </c>
      <c r="V29" s="135" t="s">
        <v>355</v>
      </c>
      <c r="W29" s="135" t="s">
        <v>355</v>
      </c>
      <c r="X29" s="135">
        <v>21296.3</v>
      </c>
      <c r="Y29" s="135" t="s">
        <v>355</v>
      </c>
      <c r="Z29" s="135" t="s">
        <v>355</v>
      </c>
      <c r="AA29" s="135" t="s">
        <v>355</v>
      </c>
      <c r="AB29" s="135" t="s">
        <v>355</v>
      </c>
      <c r="AC29" s="135" t="s">
        <v>355</v>
      </c>
      <c r="AD29" s="135" t="s">
        <v>355</v>
      </c>
      <c r="AE29" s="135" t="s">
        <v>355</v>
      </c>
      <c r="AF29" s="135" t="s">
        <v>355</v>
      </c>
      <c r="AG29" s="135" t="s">
        <v>355</v>
      </c>
      <c r="AH29" s="135" t="s">
        <v>355</v>
      </c>
      <c r="AI29" s="135" t="s">
        <v>355</v>
      </c>
      <c r="AJ29" s="135" t="s">
        <v>355</v>
      </c>
      <c r="AK29" s="135" t="s">
        <v>355</v>
      </c>
      <c r="AL29" s="135">
        <v>21296.3</v>
      </c>
      <c r="AM29" s="135" t="s">
        <v>355</v>
      </c>
      <c r="AN29" s="26"/>
    </row>
    <row r="30" spans="2:40" s="108" customFormat="1" ht="48.95" customHeight="1" x14ac:dyDescent="0.2">
      <c r="B30" s="150" t="s">
        <v>284</v>
      </c>
      <c r="C30" s="134" t="s">
        <v>332</v>
      </c>
      <c r="D30" s="113" t="s">
        <v>213</v>
      </c>
      <c r="E30" s="134" t="s">
        <v>201</v>
      </c>
      <c r="F30" s="134" t="s">
        <v>393</v>
      </c>
      <c r="G30" s="107" t="s">
        <v>204</v>
      </c>
      <c r="H30" s="107" t="s">
        <v>198</v>
      </c>
      <c r="I30" s="107" t="s">
        <v>272</v>
      </c>
      <c r="J30" s="107" t="s">
        <v>207</v>
      </c>
      <c r="K30" s="107">
        <v>32.332000000000001</v>
      </c>
      <c r="L30" s="107" t="s">
        <v>204</v>
      </c>
      <c r="M30" s="107" t="s">
        <v>198</v>
      </c>
      <c r="N30" s="107" t="s">
        <v>272</v>
      </c>
      <c r="O30" s="107" t="s">
        <v>369</v>
      </c>
      <c r="P30" s="107">
        <v>32.332000000000001</v>
      </c>
      <c r="Q30" s="133" t="s">
        <v>123</v>
      </c>
      <c r="R30" s="133" t="s">
        <v>123</v>
      </c>
      <c r="S30" s="135">
        <v>52149.88</v>
      </c>
      <c r="T30" s="135" t="s">
        <v>355</v>
      </c>
      <c r="U30" s="135">
        <v>52149.88</v>
      </c>
      <c r="V30" s="135" t="s">
        <v>355</v>
      </c>
      <c r="W30" s="135" t="s">
        <v>355</v>
      </c>
      <c r="X30" s="135">
        <v>52149.88</v>
      </c>
      <c r="Y30" s="135" t="s">
        <v>355</v>
      </c>
      <c r="Z30" s="135" t="s">
        <v>355</v>
      </c>
      <c r="AA30" s="135" t="s">
        <v>355</v>
      </c>
      <c r="AB30" s="135" t="s">
        <v>355</v>
      </c>
      <c r="AC30" s="135" t="s">
        <v>355</v>
      </c>
      <c r="AD30" s="135" t="s">
        <v>355</v>
      </c>
      <c r="AE30" s="135" t="s">
        <v>355</v>
      </c>
      <c r="AF30" s="135" t="s">
        <v>355</v>
      </c>
      <c r="AG30" s="135" t="s">
        <v>355</v>
      </c>
      <c r="AH30" s="135" t="s">
        <v>355</v>
      </c>
      <c r="AI30" s="135" t="s">
        <v>355</v>
      </c>
      <c r="AJ30" s="135" t="s">
        <v>355</v>
      </c>
      <c r="AK30" s="135" t="s">
        <v>355</v>
      </c>
      <c r="AL30" s="135">
        <v>52149.88</v>
      </c>
      <c r="AM30" s="135" t="s">
        <v>355</v>
      </c>
      <c r="AN30" s="26"/>
    </row>
    <row r="31" spans="2:40" s="108" customFormat="1" ht="30.95" customHeight="1" x14ac:dyDescent="0.2">
      <c r="B31" s="150" t="s">
        <v>285</v>
      </c>
      <c r="C31" s="134" t="s">
        <v>274</v>
      </c>
      <c r="D31" s="179" t="s">
        <v>355</v>
      </c>
      <c r="E31" s="179" t="s">
        <v>355</v>
      </c>
      <c r="F31" s="134" t="s">
        <v>351</v>
      </c>
      <c r="G31" s="107" t="s">
        <v>108</v>
      </c>
      <c r="H31" s="107" t="s">
        <v>108</v>
      </c>
      <c r="I31" s="107" t="s">
        <v>108</v>
      </c>
      <c r="J31" s="107" t="s">
        <v>108</v>
      </c>
      <c r="K31" s="107" t="s">
        <v>108</v>
      </c>
      <c r="L31" s="107" t="s">
        <v>108</v>
      </c>
      <c r="M31" s="107" t="s">
        <v>108</v>
      </c>
      <c r="N31" s="107" t="s">
        <v>108</v>
      </c>
      <c r="O31" s="107" t="s">
        <v>108</v>
      </c>
      <c r="P31" s="107" t="s">
        <v>108</v>
      </c>
      <c r="Q31" s="133" t="s">
        <v>125</v>
      </c>
      <c r="R31" s="133" t="s">
        <v>125</v>
      </c>
      <c r="S31" s="135">
        <v>4992.18</v>
      </c>
      <c r="T31" s="135">
        <v>4992.18</v>
      </c>
      <c r="U31" s="135" t="s">
        <v>355</v>
      </c>
      <c r="V31" s="135" t="s">
        <v>355</v>
      </c>
      <c r="W31" s="135">
        <v>4992.18</v>
      </c>
      <c r="X31" s="135" t="s">
        <v>355</v>
      </c>
      <c r="Y31" s="135" t="s">
        <v>355</v>
      </c>
      <c r="Z31" s="135" t="s">
        <v>355</v>
      </c>
      <c r="AA31" s="135" t="s">
        <v>355</v>
      </c>
      <c r="AB31" s="135" t="s">
        <v>355</v>
      </c>
      <c r="AC31" s="135">
        <v>4992.18</v>
      </c>
      <c r="AD31" s="135" t="s">
        <v>355</v>
      </c>
      <c r="AE31" s="135" t="s">
        <v>355</v>
      </c>
      <c r="AF31" s="135" t="s">
        <v>355</v>
      </c>
      <c r="AG31" s="135" t="s">
        <v>355</v>
      </c>
      <c r="AH31" s="135" t="s">
        <v>355</v>
      </c>
      <c r="AI31" s="135" t="s">
        <v>355</v>
      </c>
      <c r="AJ31" s="135" t="s">
        <v>355</v>
      </c>
      <c r="AK31" s="135" t="s">
        <v>355</v>
      </c>
      <c r="AL31" s="135" t="s">
        <v>355</v>
      </c>
      <c r="AM31" s="135" t="s">
        <v>355</v>
      </c>
      <c r="AN31" s="26"/>
    </row>
    <row r="32" spans="2:40" s="108" customFormat="1" ht="31.5" x14ac:dyDescent="0.2">
      <c r="B32" s="150" t="s">
        <v>286</v>
      </c>
      <c r="C32" s="134" t="s">
        <v>238</v>
      </c>
      <c r="D32" s="180" t="s">
        <v>355</v>
      </c>
      <c r="E32" s="180" t="s">
        <v>355</v>
      </c>
      <c r="F32" s="137" t="s">
        <v>351</v>
      </c>
      <c r="G32" s="107" t="s">
        <v>108</v>
      </c>
      <c r="H32" s="107" t="s">
        <v>108</v>
      </c>
      <c r="I32" s="107" t="s">
        <v>108</v>
      </c>
      <c r="J32" s="107" t="s">
        <v>108</v>
      </c>
      <c r="K32" s="107" t="s">
        <v>108</v>
      </c>
      <c r="L32" s="107" t="s">
        <v>108</v>
      </c>
      <c r="M32" s="107" t="s">
        <v>108</v>
      </c>
      <c r="N32" s="107" t="s">
        <v>108</v>
      </c>
      <c r="O32" s="107" t="s">
        <v>108</v>
      </c>
      <c r="P32" s="135" t="s">
        <v>355</v>
      </c>
      <c r="Q32" s="133" t="s">
        <v>125</v>
      </c>
      <c r="R32" s="133" t="s">
        <v>123</v>
      </c>
      <c r="S32" s="135">
        <v>12625</v>
      </c>
      <c r="T32" s="135" t="s">
        <v>355</v>
      </c>
      <c r="U32" s="135" t="s">
        <v>355</v>
      </c>
      <c r="V32" s="135" t="s">
        <v>355</v>
      </c>
      <c r="W32" s="135">
        <v>5958.33</v>
      </c>
      <c r="X32" s="135">
        <v>6666.67</v>
      </c>
      <c r="Y32" s="135" t="s">
        <v>355</v>
      </c>
      <c r="Z32" s="135" t="s">
        <v>355</v>
      </c>
      <c r="AA32" s="135" t="s">
        <v>355</v>
      </c>
      <c r="AB32" s="135" t="s">
        <v>355</v>
      </c>
      <c r="AC32" s="135">
        <v>12625</v>
      </c>
      <c r="AD32" s="135" t="s">
        <v>355</v>
      </c>
      <c r="AE32" s="135" t="s">
        <v>355</v>
      </c>
      <c r="AF32" s="135" t="s">
        <v>355</v>
      </c>
      <c r="AG32" s="135" t="s">
        <v>355</v>
      </c>
      <c r="AH32" s="135" t="s">
        <v>355</v>
      </c>
      <c r="AI32" s="135" t="s">
        <v>355</v>
      </c>
      <c r="AJ32" s="135" t="s">
        <v>355</v>
      </c>
      <c r="AK32" s="135" t="s">
        <v>355</v>
      </c>
      <c r="AL32" s="135" t="s">
        <v>355</v>
      </c>
      <c r="AM32" s="135" t="s">
        <v>355</v>
      </c>
      <c r="AN32" s="26"/>
    </row>
    <row r="33" spans="2:40" s="108" customFormat="1" ht="15.75" x14ac:dyDescent="0.2">
      <c r="B33" s="201" t="s">
        <v>352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135">
        <v>764913.5442100002</v>
      </c>
      <c r="T33" s="135">
        <v>27220.069329999998</v>
      </c>
      <c r="U33" s="135">
        <v>725068.47487999999</v>
      </c>
      <c r="V33" s="135">
        <v>0</v>
      </c>
      <c r="W33" s="135">
        <v>179739.44920999996</v>
      </c>
      <c r="X33" s="135">
        <v>206539.89500000002</v>
      </c>
      <c r="Y33" s="135">
        <v>126211.4</v>
      </c>
      <c r="Z33" s="136">
        <v>126211.4</v>
      </c>
      <c r="AA33" s="135">
        <v>126211.4</v>
      </c>
      <c r="AB33" s="135">
        <v>0</v>
      </c>
      <c r="AC33" s="135">
        <v>639585.48797000002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51881.876240000005</v>
      </c>
      <c r="AL33" s="135">
        <v>73446.179999999993</v>
      </c>
      <c r="AM33" s="135">
        <v>0</v>
      </c>
      <c r="AN33" s="26"/>
    </row>
    <row r="34" spans="2:40" s="108" customFormat="1" ht="15.75" customHeight="1" x14ac:dyDescent="0.2">
      <c r="B34" s="206" t="s">
        <v>37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8"/>
      <c r="AN34" s="26"/>
    </row>
    <row r="35" spans="2:40" s="108" customFormat="1" ht="31.5" x14ac:dyDescent="0.2">
      <c r="B35" s="150" t="s">
        <v>38</v>
      </c>
      <c r="C35" s="178" t="s">
        <v>241</v>
      </c>
      <c r="D35" s="138" t="s">
        <v>214</v>
      </c>
      <c r="E35" s="140" t="s">
        <v>355</v>
      </c>
      <c r="F35" s="178" t="s">
        <v>226</v>
      </c>
      <c r="G35" s="107" t="s">
        <v>108</v>
      </c>
      <c r="H35" s="107" t="s">
        <v>108</v>
      </c>
      <c r="I35" s="107" t="s">
        <v>108</v>
      </c>
      <c r="J35" s="107" t="s">
        <v>108</v>
      </c>
      <c r="K35" s="107" t="s">
        <v>108</v>
      </c>
      <c r="L35" s="107" t="s">
        <v>108</v>
      </c>
      <c r="M35" s="107" t="s">
        <v>108</v>
      </c>
      <c r="N35" s="107" t="s">
        <v>108</v>
      </c>
      <c r="O35" s="107" t="s">
        <v>108</v>
      </c>
      <c r="P35" s="107" t="s">
        <v>108</v>
      </c>
      <c r="Q35" s="140">
        <v>2024</v>
      </c>
      <c r="R35" s="140">
        <v>2024</v>
      </c>
      <c r="S35" s="135">
        <v>20510</v>
      </c>
      <c r="T35" s="135" t="s">
        <v>355</v>
      </c>
      <c r="U35" s="135">
        <v>20510</v>
      </c>
      <c r="V35" s="135" t="s">
        <v>355</v>
      </c>
      <c r="W35" s="135">
        <v>20510</v>
      </c>
      <c r="X35" s="135" t="s">
        <v>355</v>
      </c>
      <c r="Y35" s="135" t="s">
        <v>355</v>
      </c>
      <c r="Z35" s="135" t="s">
        <v>355</v>
      </c>
      <c r="AA35" s="135" t="s">
        <v>355</v>
      </c>
      <c r="AB35" s="135" t="s">
        <v>355</v>
      </c>
      <c r="AC35" s="135">
        <v>20510</v>
      </c>
      <c r="AD35" s="135" t="s">
        <v>355</v>
      </c>
      <c r="AE35" s="135" t="s">
        <v>355</v>
      </c>
      <c r="AF35" s="135" t="s">
        <v>355</v>
      </c>
      <c r="AG35" s="135" t="s">
        <v>355</v>
      </c>
      <c r="AH35" s="135" t="s">
        <v>355</v>
      </c>
      <c r="AI35" s="135" t="s">
        <v>355</v>
      </c>
      <c r="AJ35" s="135" t="s">
        <v>355</v>
      </c>
      <c r="AK35" s="135" t="s">
        <v>355</v>
      </c>
      <c r="AL35" s="96" t="s">
        <v>355</v>
      </c>
      <c r="AM35" s="135" t="s">
        <v>355</v>
      </c>
      <c r="AN35" s="26"/>
    </row>
    <row r="36" spans="2:40" s="108" customFormat="1" ht="47.25" x14ac:dyDescent="0.2">
      <c r="B36" s="150" t="s">
        <v>39</v>
      </c>
      <c r="C36" s="178" t="s">
        <v>242</v>
      </c>
      <c r="D36" s="138" t="s">
        <v>214</v>
      </c>
      <c r="E36" s="140" t="s">
        <v>355</v>
      </c>
      <c r="F36" s="178" t="s">
        <v>226</v>
      </c>
      <c r="G36" s="107" t="s">
        <v>108</v>
      </c>
      <c r="H36" s="107" t="s">
        <v>108</v>
      </c>
      <c r="I36" s="107" t="s">
        <v>108</v>
      </c>
      <c r="J36" s="107" t="s">
        <v>108</v>
      </c>
      <c r="K36" s="107" t="s">
        <v>108</v>
      </c>
      <c r="L36" s="107" t="s">
        <v>108</v>
      </c>
      <c r="M36" s="107" t="s">
        <v>108</v>
      </c>
      <c r="N36" s="107" t="s">
        <v>108</v>
      </c>
      <c r="O36" s="107" t="s">
        <v>108</v>
      </c>
      <c r="P36" s="107" t="s">
        <v>108</v>
      </c>
      <c r="Q36" s="140">
        <v>2023</v>
      </c>
      <c r="R36" s="140">
        <v>2025</v>
      </c>
      <c r="S36" s="135">
        <v>56286.200002978003</v>
      </c>
      <c r="T36" s="135">
        <v>7895.3</v>
      </c>
      <c r="U36" s="135">
        <v>48390.9</v>
      </c>
      <c r="V36" s="135" t="s">
        <v>355</v>
      </c>
      <c r="W36" s="135">
        <v>7895.3</v>
      </c>
      <c r="X36" s="135">
        <v>48390.900002978</v>
      </c>
      <c r="Y36" s="135" t="s">
        <v>355</v>
      </c>
      <c r="Z36" s="135" t="s">
        <v>355</v>
      </c>
      <c r="AA36" s="135" t="s">
        <v>355</v>
      </c>
      <c r="AB36" s="135" t="s">
        <v>355</v>
      </c>
      <c r="AC36" s="135">
        <v>56286.200002978003</v>
      </c>
      <c r="AD36" s="135" t="s">
        <v>355</v>
      </c>
      <c r="AE36" s="135" t="s">
        <v>355</v>
      </c>
      <c r="AF36" s="135" t="s">
        <v>355</v>
      </c>
      <c r="AG36" s="135" t="s">
        <v>355</v>
      </c>
      <c r="AH36" s="135" t="s">
        <v>355</v>
      </c>
      <c r="AI36" s="135" t="s">
        <v>355</v>
      </c>
      <c r="AJ36" s="135" t="s">
        <v>355</v>
      </c>
      <c r="AK36" s="135" t="s">
        <v>355</v>
      </c>
      <c r="AL36" s="135" t="s">
        <v>355</v>
      </c>
      <c r="AM36" s="135" t="s">
        <v>355</v>
      </c>
      <c r="AN36" s="26"/>
    </row>
    <row r="37" spans="2:40" s="108" customFormat="1" ht="15.75" x14ac:dyDescent="0.2">
      <c r="B37" s="150" t="s">
        <v>373</v>
      </c>
      <c r="C37" s="178" t="s">
        <v>273</v>
      </c>
      <c r="D37" s="138" t="s">
        <v>214</v>
      </c>
      <c r="E37" s="140" t="s">
        <v>355</v>
      </c>
      <c r="F37" s="178" t="s">
        <v>226</v>
      </c>
      <c r="G37" s="135" t="s">
        <v>355</v>
      </c>
      <c r="H37" s="135" t="s">
        <v>355</v>
      </c>
      <c r="I37" s="135" t="s">
        <v>355</v>
      </c>
      <c r="J37" s="135" t="s">
        <v>355</v>
      </c>
      <c r="K37" s="135" t="s">
        <v>355</v>
      </c>
      <c r="L37" s="135" t="s">
        <v>355</v>
      </c>
      <c r="M37" s="135" t="s">
        <v>355</v>
      </c>
      <c r="N37" s="135" t="s">
        <v>355</v>
      </c>
      <c r="O37" s="135" t="s">
        <v>355</v>
      </c>
      <c r="P37" s="135" t="s">
        <v>355</v>
      </c>
      <c r="Q37" s="140">
        <v>2024</v>
      </c>
      <c r="R37" s="140">
        <v>2024</v>
      </c>
      <c r="S37" s="135">
        <v>1696</v>
      </c>
      <c r="T37" s="135" t="s">
        <v>355</v>
      </c>
      <c r="U37" s="135" t="s">
        <v>355</v>
      </c>
      <c r="V37" s="135" t="s">
        <v>355</v>
      </c>
      <c r="W37" s="135">
        <v>1696</v>
      </c>
      <c r="X37" s="135" t="s">
        <v>355</v>
      </c>
      <c r="Y37" s="135" t="s">
        <v>355</v>
      </c>
      <c r="Z37" s="135" t="s">
        <v>355</v>
      </c>
      <c r="AA37" s="135" t="s">
        <v>355</v>
      </c>
      <c r="AB37" s="135" t="s">
        <v>355</v>
      </c>
      <c r="AC37" s="135">
        <v>1696</v>
      </c>
      <c r="AD37" s="135" t="s">
        <v>355</v>
      </c>
      <c r="AE37" s="135" t="s">
        <v>355</v>
      </c>
      <c r="AF37" s="135" t="s">
        <v>355</v>
      </c>
      <c r="AG37" s="135" t="s">
        <v>355</v>
      </c>
      <c r="AH37" s="135" t="s">
        <v>355</v>
      </c>
      <c r="AI37" s="135" t="s">
        <v>355</v>
      </c>
      <c r="AJ37" s="135" t="s">
        <v>355</v>
      </c>
      <c r="AK37" s="135" t="s">
        <v>355</v>
      </c>
      <c r="AL37" s="135" t="s">
        <v>355</v>
      </c>
      <c r="AM37" s="135" t="s">
        <v>355</v>
      </c>
      <c r="AN37" s="26"/>
    </row>
    <row r="38" spans="2:40" s="108" customFormat="1" ht="45.75" customHeight="1" x14ac:dyDescent="0.2">
      <c r="B38" s="150" t="s">
        <v>374</v>
      </c>
      <c r="C38" s="178" t="s">
        <v>368</v>
      </c>
      <c r="D38" s="138" t="s">
        <v>214</v>
      </c>
      <c r="E38" s="140" t="s">
        <v>355</v>
      </c>
      <c r="F38" s="178" t="s">
        <v>226</v>
      </c>
      <c r="G38" s="107" t="s">
        <v>108</v>
      </c>
      <c r="H38" s="107" t="s">
        <v>108</v>
      </c>
      <c r="I38" s="107" t="s">
        <v>108</v>
      </c>
      <c r="J38" s="107" t="s">
        <v>108</v>
      </c>
      <c r="K38" s="107" t="s">
        <v>108</v>
      </c>
      <c r="L38" s="107" t="s">
        <v>108</v>
      </c>
      <c r="M38" s="107" t="s">
        <v>108</v>
      </c>
      <c r="N38" s="107" t="s">
        <v>108</v>
      </c>
      <c r="O38" s="107" t="s">
        <v>108</v>
      </c>
      <c r="P38" s="107" t="s">
        <v>108</v>
      </c>
      <c r="Q38" s="140">
        <v>2021</v>
      </c>
      <c r="R38" s="140">
        <v>2024</v>
      </c>
      <c r="S38" s="135">
        <v>5973.0605800000003</v>
      </c>
      <c r="T38" s="135" t="s">
        <v>355</v>
      </c>
      <c r="U38" s="135">
        <v>5973.0605800000003</v>
      </c>
      <c r="V38" s="135" t="s">
        <v>355</v>
      </c>
      <c r="W38" s="135">
        <v>5973.0605800000003</v>
      </c>
      <c r="X38" s="135" t="s">
        <v>355</v>
      </c>
      <c r="Y38" s="135" t="s">
        <v>355</v>
      </c>
      <c r="Z38" s="135" t="s">
        <v>355</v>
      </c>
      <c r="AA38" s="135" t="s">
        <v>355</v>
      </c>
      <c r="AB38" s="135" t="s">
        <v>355</v>
      </c>
      <c r="AC38" s="135">
        <v>5973.0605800000003</v>
      </c>
      <c r="AD38" s="135" t="s">
        <v>355</v>
      </c>
      <c r="AE38" s="135" t="s">
        <v>355</v>
      </c>
      <c r="AF38" s="135" t="s">
        <v>355</v>
      </c>
      <c r="AG38" s="135" t="s">
        <v>355</v>
      </c>
      <c r="AH38" s="135" t="s">
        <v>355</v>
      </c>
      <c r="AI38" s="135" t="s">
        <v>355</v>
      </c>
      <c r="AJ38" s="135" t="s">
        <v>355</v>
      </c>
      <c r="AK38" s="135" t="s">
        <v>355</v>
      </c>
      <c r="AL38" s="135" t="s">
        <v>355</v>
      </c>
      <c r="AM38" s="135" t="s">
        <v>355</v>
      </c>
      <c r="AN38" s="26"/>
    </row>
    <row r="39" spans="2:40" s="108" customFormat="1" ht="36" customHeight="1" x14ac:dyDescent="0.2">
      <c r="B39" s="150" t="s">
        <v>262</v>
      </c>
      <c r="C39" s="178" t="s">
        <v>372</v>
      </c>
      <c r="D39" s="138" t="s">
        <v>214</v>
      </c>
      <c r="E39" s="96" t="s">
        <v>355</v>
      </c>
      <c r="F39" s="178" t="s">
        <v>226</v>
      </c>
      <c r="G39" s="107" t="s">
        <v>108</v>
      </c>
      <c r="H39" s="107" t="s">
        <v>108</v>
      </c>
      <c r="I39" s="107" t="s">
        <v>108</v>
      </c>
      <c r="J39" s="107" t="s">
        <v>108</v>
      </c>
      <c r="K39" s="107" t="s">
        <v>108</v>
      </c>
      <c r="L39" s="107" t="s">
        <v>108</v>
      </c>
      <c r="M39" s="107" t="s">
        <v>108</v>
      </c>
      <c r="N39" s="107" t="s">
        <v>108</v>
      </c>
      <c r="O39" s="107" t="s">
        <v>108</v>
      </c>
      <c r="P39" s="107" t="s">
        <v>108</v>
      </c>
      <c r="Q39" s="140">
        <v>2026</v>
      </c>
      <c r="R39" s="140">
        <v>2026</v>
      </c>
      <c r="S39" s="135">
        <v>37720.5</v>
      </c>
      <c r="T39" s="135">
        <v>0</v>
      </c>
      <c r="U39" s="135">
        <v>37720.5</v>
      </c>
      <c r="V39" s="135" t="s">
        <v>355</v>
      </c>
      <c r="W39" s="135" t="s">
        <v>355</v>
      </c>
      <c r="X39" s="135" t="s">
        <v>355</v>
      </c>
      <c r="Y39" s="135">
        <v>37720.5</v>
      </c>
      <c r="Z39" s="135" t="s">
        <v>355</v>
      </c>
      <c r="AA39" s="135" t="s">
        <v>355</v>
      </c>
      <c r="AB39" s="135" t="s">
        <v>355</v>
      </c>
      <c r="AC39" s="135">
        <v>37720.5</v>
      </c>
      <c r="AD39" s="135" t="s">
        <v>355</v>
      </c>
      <c r="AE39" s="135" t="s">
        <v>355</v>
      </c>
      <c r="AF39" s="135" t="s">
        <v>355</v>
      </c>
      <c r="AG39" s="135" t="s">
        <v>355</v>
      </c>
      <c r="AH39" s="135" t="s">
        <v>355</v>
      </c>
      <c r="AI39" s="135" t="s">
        <v>355</v>
      </c>
      <c r="AJ39" s="135" t="s">
        <v>355</v>
      </c>
      <c r="AK39" s="135" t="s">
        <v>355</v>
      </c>
      <c r="AL39" s="135" t="s">
        <v>355</v>
      </c>
      <c r="AM39" s="135" t="s">
        <v>355</v>
      </c>
      <c r="AN39" s="26"/>
    </row>
    <row r="40" spans="2:40" s="108" customFormat="1" ht="63" x14ac:dyDescent="0.2">
      <c r="B40" s="150" t="s">
        <v>263</v>
      </c>
      <c r="C40" s="178" t="s">
        <v>243</v>
      </c>
      <c r="D40" s="138" t="s">
        <v>214</v>
      </c>
      <c r="E40" s="96" t="s">
        <v>355</v>
      </c>
      <c r="F40" s="178" t="s">
        <v>226</v>
      </c>
      <c r="G40" s="107" t="s">
        <v>108</v>
      </c>
      <c r="H40" s="107" t="s">
        <v>108</v>
      </c>
      <c r="I40" s="107" t="s">
        <v>108</v>
      </c>
      <c r="J40" s="107" t="s">
        <v>108</v>
      </c>
      <c r="K40" s="107" t="s">
        <v>108</v>
      </c>
      <c r="L40" s="107" t="s">
        <v>108</v>
      </c>
      <c r="M40" s="107" t="s">
        <v>108</v>
      </c>
      <c r="N40" s="107" t="s">
        <v>108</v>
      </c>
      <c r="O40" s="107" t="s">
        <v>108</v>
      </c>
      <c r="P40" s="107" t="s">
        <v>108</v>
      </c>
      <c r="Q40" s="140">
        <v>2027</v>
      </c>
      <c r="R40" s="140">
        <v>2027</v>
      </c>
      <c r="S40" s="135">
        <v>37720.5</v>
      </c>
      <c r="T40" s="135">
        <v>0</v>
      </c>
      <c r="U40" s="135">
        <v>37720.5</v>
      </c>
      <c r="V40" s="135" t="s">
        <v>355</v>
      </c>
      <c r="W40" s="135" t="s">
        <v>355</v>
      </c>
      <c r="X40" s="135" t="s">
        <v>355</v>
      </c>
      <c r="Y40" s="135" t="s">
        <v>355</v>
      </c>
      <c r="Z40" s="135">
        <v>37720.5</v>
      </c>
      <c r="AA40" s="135" t="s">
        <v>355</v>
      </c>
      <c r="AB40" s="135" t="s">
        <v>355</v>
      </c>
      <c r="AC40" s="135">
        <v>37720.5</v>
      </c>
      <c r="AD40" s="135" t="s">
        <v>355</v>
      </c>
      <c r="AE40" s="135" t="s">
        <v>355</v>
      </c>
      <c r="AF40" s="135" t="s">
        <v>355</v>
      </c>
      <c r="AG40" s="135" t="s">
        <v>355</v>
      </c>
      <c r="AH40" s="135" t="s">
        <v>355</v>
      </c>
      <c r="AI40" s="135" t="s">
        <v>355</v>
      </c>
      <c r="AJ40" s="135" t="s">
        <v>355</v>
      </c>
      <c r="AK40" s="135" t="s">
        <v>355</v>
      </c>
      <c r="AL40" s="135" t="s">
        <v>355</v>
      </c>
      <c r="AM40" s="135" t="s">
        <v>355</v>
      </c>
      <c r="AN40" s="26"/>
    </row>
    <row r="41" spans="2:40" s="108" customFormat="1" ht="47.25" x14ac:dyDescent="0.2">
      <c r="B41" s="150" t="s">
        <v>264</v>
      </c>
      <c r="C41" s="139" t="s">
        <v>244</v>
      </c>
      <c r="D41" s="138" t="s">
        <v>214</v>
      </c>
      <c r="E41" s="96" t="s">
        <v>355</v>
      </c>
      <c r="F41" s="178" t="s">
        <v>226</v>
      </c>
      <c r="G41" s="107" t="s">
        <v>108</v>
      </c>
      <c r="H41" s="107" t="s">
        <v>108</v>
      </c>
      <c r="I41" s="107" t="s">
        <v>108</v>
      </c>
      <c r="J41" s="107" t="s">
        <v>108</v>
      </c>
      <c r="K41" s="107" t="s">
        <v>108</v>
      </c>
      <c r="L41" s="107" t="s">
        <v>108</v>
      </c>
      <c r="M41" s="107" t="s">
        <v>108</v>
      </c>
      <c r="N41" s="107" t="s">
        <v>108</v>
      </c>
      <c r="O41" s="107" t="s">
        <v>108</v>
      </c>
      <c r="P41" s="107" t="s">
        <v>108</v>
      </c>
      <c r="Q41" s="140">
        <v>2028</v>
      </c>
      <c r="R41" s="140">
        <v>2028</v>
      </c>
      <c r="S41" s="135">
        <v>37720.5</v>
      </c>
      <c r="T41" s="135">
        <v>0</v>
      </c>
      <c r="U41" s="135">
        <v>37720.5</v>
      </c>
      <c r="V41" s="135" t="s">
        <v>355</v>
      </c>
      <c r="W41" s="135" t="s">
        <v>355</v>
      </c>
      <c r="X41" s="135" t="s">
        <v>355</v>
      </c>
      <c r="Y41" s="135" t="s">
        <v>355</v>
      </c>
      <c r="Z41" s="135" t="s">
        <v>355</v>
      </c>
      <c r="AA41" s="135">
        <v>37720.5</v>
      </c>
      <c r="AB41" s="135" t="s">
        <v>355</v>
      </c>
      <c r="AC41" s="135">
        <v>37720.5</v>
      </c>
      <c r="AD41" s="135" t="s">
        <v>355</v>
      </c>
      <c r="AE41" s="135" t="s">
        <v>355</v>
      </c>
      <c r="AF41" s="135" t="s">
        <v>355</v>
      </c>
      <c r="AG41" s="135" t="s">
        <v>355</v>
      </c>
      <c r="AH41" s="135" t="s">
        <v>355</v>
      </c>
      <c r="AI41" s="135" t="s">
        <v>355</v>
      </c>
      <c r="AJ41" s="135" t="s">
        <v>355</v>
      </c>
      <c r="AK41" s="135" t="s">
        <v>355</v>
      </c>
      <c r="AL41" s="135" t="s">
        <v>355</v>
      </c>
      <c r="AM41" s="135" t="s">
        <v>355</v>
      </c>
      <c r="AN41" s="26"/>
    </row>
    <row r="42" spans="2:40" s="108" customFormat="1" ht="15.4" customHeight="1" x14ac:dyDescent="0.2">
      <c r="B42" s="201" t="s">
        <v>353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135">
        <v>197626.76058297802</v>
      </c>
      <c r="T42" s="135">
        <v>0</v>
      </c>
      <c r="U42" s="135">
        <v>188035.46058000001</v>
      </c>
      <c r="V42" s="135">
        <v>0</v>
      </c>
      <c r="W42" s="135">
        <v>36074.36058</v>
      </c>
      <c r="X42" s="135">
        <v>48390.900002978</v>
      </c>
      <c r="Y42" s="135">
        <v>37720.5</v>
      </c>
      <c r="Z42" s="135">
        <v>37720.5</v>
      </c>
      <c r="AA42" s="135">
        <v>37720.5</v>
      </c>
      <c r="AB42" s="135" t="s">
        <v>355</v>
      </c>
      <c r="AC42" s="135">
        <v>197626.76058297802</v>
      </c>
      <c r="AD42" s="135" t="s">
        <v>355</v>
      </c>
      <c r="AE42" s="135" t="s">
        <v>355</v>
      </c>
      <c r="AF42" s="135" t="s">
        <v>355</v>
      </c>
      <c r="AG42" s="135" t="s">
        <v>355</v>
      </c>
      <c r="AH42" s="135" t="s">
        <v>355</v>
      </c>
      <c r="AI42" s="135" t="s">
        <v>355</v>
      </c>
      <c r="AJ42" s="135" t="s">
        <v>355</v>
      </c>
      <c r="AK42" s="135" t="s">
        <v>355</v>
      </c>
      <c r="AL42" s="135" t="s">
        <v>355</v>
      </c>
      <c r="AM42" s="135" t="s">
        <v>355</v>
      </c>
      <c r="AN42" s="26"/>
    </row>
    <row r="43" spans="2:40" s="108" customFormat="1" ht="15.4" customHeight="1" x14ac:dyDescent="0.2">
      <c r="B43" s="201" t="s">
        <v>354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135">
        <v>962540.30479297822</v>
      </c>
      <c r="T43" s="135">
        <v>27220.069329999998</v>
      </c>
      <c r="U43" s="135">
        <v>913103.93546000007</v>
      </c>
      <c r="V43" s="135">
        <v>0</v>
      </c>
      <c r="W43" s="135">
        <v>215813.80978999997</v>
      </c>
      <c r="X43" s="135">
        <v>254930.795002978</v>
      </c>
      <c r="Y43" s="135">
        <v>163931.9</v>
      </c>
      <c r="Z43" s="135">
        <v>163931.9</v>
      </c>
      <c r="AA43" s="135">
        <v>163931.9</v>
      </c>
      <c r="AB43" s="135" t="s">
        <v>355</v>
      </c>
      <c r="AC43" s="135">
        <v>837212.24855297804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51881.876240000005</v>
      </c>
      <c r="AL43" s="135">
        <v>73446.179999999993</v>
      </c>
      <c r="AM43" s="135">
        <v>0</v>
      </c>
      <c r="AN43" s="26"/>
    </row>
    <row r="44" spans="2:40" s="108" customFormat="1" ht="18.75" customHeight="1" x14ac:dyDescent="0.2">
      <c r="B44" s="202" t="s">
        <v>53</v>
      </c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135">
        <v>962540.30479297822</v>
      </c>
      <c r="T44" s="135">
        <v>27220.069329999998</v>
      </c>
      <c r="U44" s="135">
        <v>913103.93546000007</v>
      </c>
      <c r="V44" s="135">
        <v>0</v>
      </c>
      <c r="W44" s="135">
        <v>215813.80978999997</v>
      </c>
      <c r="X44" s="135">
        <v>254930.795002978</v>
      </c>
      <c r="Y44" s="135">
        <v>163931.9</v>
      </c>
      <c r="Z44" s="135">
        <v>163931.9</v>
      </c>
      <c r="AA44" s="135">
        <v>163931.9</v>
      </c>
      <c r="AB44" s="135" t="s">
        <v>355</v>
      </c>
      <c r="AC44" s="135">
        <v>837212.24855297804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51881.876240000005</v>
      </c>
      <c r="AL44" s="135">
        <v>73446.179999999993</v>
      </c>
      <c r="AM44" s="135">
        <v>0</v>
      </c>
      <c r="AN44" s="26"/>
    </row>
    <row r="45" spans="2:40" s="81" customFormat="1" ht="18.75" customHeight="1" x14ac:dyDescent="0.25">
      <c r="B45" s="163"/>
      <c r="C45" s="163"/>
      <c r="D45" s="163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66"/>
    </row>
    <row r="46" spans="2:40" s="81" customFormat="1" ht="13.5" customHeight="1" x14ac:dyDescent="0.25">
      <c r="B46" s="199"/>
      <c r="C46" s="200"/>
      <c r="D46" s="167"/>
      <c r="E46" s="167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66"/>
      <c r="T46" s="66"/>
      <c r="U46" s="66"/>
      <c r="V46" s="66"/>
      <c r="W46" s="66"/>
      <c r="X46" s="66"/>
      <c r="Y46" s="66"/>
      <c r="Z46" s="66"/>
      <c r="AA46" s="66"/>
      <c r="AB46" s="66"/>
    </row>
    <row r="47" spans="2:40" s="81" customFormat="1" ht="10.5" customHeight="1" x14ac:dyDescent="0.25">
      <c r="B47" s="168"/>
      <c r="C47" s="168"/>
      <c r="D47" s="168"/>
      <c r="E47" s="168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66"/>
      <c r="T47" s="66"/>
      <c r="U47" s="66"/>
      <c r="V47" s="66"/>
      <c r="W47" s="66"/>
      <c r="X47" s="66"/>
      <c r="Y47" s="66"/>
      <c r="Z47" s="66"/>
      <c r="AA47" s="66"/>
      <c r="AB47" s="66"/>
    </row>
    <row r="48" spans="2:40" s="81" customFormat="1" ht="25.5" customHeight="1" x14ac:dyDescent="0.25">
      <c r="B48" s="169"/>
      <c r="C48" s="109"/>
      <c r="D48" s="109"/>
      <c r="E48" s="109"/>
      <c r="F48" s="109"/>
      <c r="G48" s="170"/>
      <c r="H48" s="170"/>
      <c r="I48" s="171"/>
      <c r="J48" s="171"/>
      <c r="K48" s="171"/>
      <c r="L48" s="171"/>
      <c r="M48" s="171"/>
      <c r="N48" s="171"/>
      <c r="O48" s="171"/>
      <c r="P48" s="171"/>
      <c r="Q48" s="172"/>
      <c r="R48" s="171"/>
      <c r="S48" s="66"/>
      <c r="T48" s="66"/>
      <c r="U48" s="66"/>
      <c r="V48" s="66"/>
      <c r="W48" s="66"/>
      <c r="X48" s="66"/>
      <c r="Y48" s="66"/>
      <c r="Z48" s="66"/>
      <c r="AA48" s="66"/>
      <c r="AB48" s="66"/>
    </row>
    <row r="49" spans="2:28" s="81" customFormat="1" ht="25.5" customHeight="1" x14ac:dyDescent="0.25">
      <c r="B49" s="109"/>
      <c r="C49" s="109"/>
      <c r="D49" s="109"/>
      <c r="E49" s="109"/>
      <c r="F49" s="109"/>
      <c r="G49" s="170"/>
      <c r="H49" s="170"/>
      <c r="I49" s="171"/>
      <c r="J49" s="171"/>
      <c r="K49" s="171"/>
      <c r="L49" s="171"/>
      <c r="M49" s="171"/>
      <c r="N49" s="171"/>
      <c r="O49" s="171"/>
      <c r="P49" s="111"/>
      <c r="Q49" s="173"/>
      <c r="R49" s="110"/>
      <c r="S49" s="66"/>
      <c r="T49" s="66"/>
      <c r="U49" s="66"/>
      <c r="V49" s="66"/>
      <c r="W49" s="66"/>
      <c r="X49" s="66"/>
      <c r="Y49" s="66"/>
      <c r="Z49" s="66"/>
      <c r="AA49" s="66"/>
      <c r="AB49" s="66"/>
    </row>
    <row r="50" spans="2:28" s="81" customFormat="1" ht="41.25" customHeight="1" x14ac:dyDescent="0.25">
      <c r="B50" s="156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74"/>
      <c r="R50" s="112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2:28" s="81" customFormat="1" ht="13.5" customHeight="1" x14ac:dyDescent="0.25">
      <c r="B51" s="156"/>
      <c r="C51" s="111"/>
      <c r="D51" s="111"/>
      <c r="E51" s="111"/>
      <c r="F51" s="111"/>
      <c r="G51" s="111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11"/>
      <c r="S51" s="66"/>
      <c r="T51" s="66"/>
      <c r="U51" s="66"/>
      <c r="V51" s="66"/>
      <c r="W51" s="66"/>
      <c r="X51" s="66"/>
      <c r="Y51" s="66"/>
      <c r="Z51" s="66"/>
      <c r="AA51" s="66"/>
      <c r="AB51" s="66"/>
    </row>
    <row r="52" spans="2:28" s="81" customFormat="1" ht="33.75" customHeight="1" x14ac:dyDescent="0.25">
      <c r="B52" s="156"/>
      <c r="C52" s="111"/>
      <c r="D52" s="111"/>
      <c r="E52" s="111"/>
      <c r="F52" s="111"/>
      <c r="G52" s="111"/>
      <c r="H52" s="175"/>
      <c r="I52" s="175"/>
      <c r="J52" s="175"/>
      <c r="K52" s="175"/>
      <c r="L52" s="175"/>
      <c r="M52" s="175"/>
      <c r="N52" s="175"/>
      <c r="O52" s="175"/>
      <c r="P52" s="175"/>
      <c r="Q52" s="176"/>
      <c r="R52" s="111"/>
      <c r="S52" s="66"/>
      <c r="T52" s="66"/>
      <c r="U52" s="66"/>
      <c r="V52" s="66"/>
      <c r="W52" s="66"/>
      <c r="X52" s="66"/>
      <c r="Y52" s="66"/>
      <c r="Z52" s="66"/>
      <c r="AA52" s="66"/>
      <c r="AB52" s="66"/>
    </row>
    <row r="53" spans="2:28" s="81" customFormat="1" ht="12.95" customHeight="1" x14ac:dyDescent="0.25">
      <c r="B53" s="156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2:28" s="81" customFormat="1" ht="12.95" customHeight="1" x14ac:dyDescent="0.25">
      <c r="B54" s="156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77"/>
      <c r="R54" s="111"/>
      <c r="S54" s="66"/>
      <c r="T54" s="66"/>
      <c r="U54" s="66"/>
      <c r="V54" s="66"/>
      <c r="W54" s="66"/>
      <c r="X54" s="66"/>
      <c r="Y54" s="66"/>
      <c r="Z54" s="66"/>
      <c r="AA54" s="66"/>
      <c r="AB54" s="66"/>
    </row>
    <row r="55" spans="2:28" s="81" customFormat="1" ht="13.5" customHeight="1" x14ac:dyDescent="0.25">
      <c r="B55" s="156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56"/>
      <c r="Q55" s="111"/>
      <c r="R55" s="111"/>
      <c r="S55" s="66"/>
      <c r="T55" s="66"/>
      <c r="U55" s="66"/>
      <c r="V55" s="66"/>
      <c r="W55" s="66"/>
      <c r="X55" s="66"/>
      <c r="Y55" s="66"/>
      <c r="Z55" s="66"/>
      <c r="AA55" s="66"/>
      <c r="AB55" s="66"/>
    </row>
    <row r="56" spans="2:28" s="81" customFormat="1" ht="12.95" customHeight="1" x14ac:dyDescent="0.25">
      <c r="B56" s="157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66"/>
      <c r="T56" s="66"/>
      <c r="U56" s="66"/>
      <c r="V56" s="66"/>
      <c r="W56" s="66"/>
      <c r="X56" s="66"/>
      <c r="Y56" s="66"/>
      <c r="Z56" s="66"/>
      <c r="AA56" s="66"/>
      <c r="AB56" s="66"/>
    </row>
    <row r="57" spans="2:28" s="81" customFormat="1" ht="12.95" customHeight="1" x14ac:dyDescent="0.25">
      <c r="B57" s="158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spans="2:28" s="81" customFormat="1" ht="12.95" customHeight="1" x14ac:dyDescent="0.25">
      <c r="B58" s="158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2:28" s="81" customFormat="1" ht="12.95" customHeight="1" x14ac:dyDescent="0.25">
      <c r="B59" s="158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spans="2:28" s="81" customFormat="1" ht="12.95" customHeight="1" x14ac:dyDescent="0.25">
      <c r="B60" s="158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spans="2:28" s="81" customFormat="1" ht="12.95" customHeight="1" x14ac:dyDescent="0.25">
      <c r="B61" s="158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spans="2:28" s="81" customFormat="1" ht="12.95" customHeight="1" x14ac:dyDescent="0.25">
      <c r="B62" s="158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spans="2:28" s="81" customFormat="1" ht="13.5" customHeight="1" x14ac:dyDescent="0.25">
      <c r="B63" s="158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spans="2:28" s="81" customFormat="1" ht="13.5" customHeight="1" x14ac:dyDescent="0.25">
      <c r="B64" s="158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spans="2:28" s="81" customFormat="1" ht="12.95" customHeight="1" x14ac:dyDescent="0.25">
      <c r="B65" s="158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spans="2:28" s="81" customFormat="1" ht="12.95" customHeight="1" x14ac:dyDescent="0.25">
      <c r="B66" s="158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spans="2:28" s="81" customFormat="1" ht="12.95" customHeight="1" x14ac:dyDescent="0.25">
      <c r="B67" s="158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spans="2:28" s="81" customFormat="1" ht="12.95" customHeight="1" x14ac:dyDescent="0.25">
      <c r="B68" s="158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2:28" s="81" customFormat="1" ht="12.95" customHeight="1" x14ac:dyDescent="0.25">
      <c r="B69" s="158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2:28" s="81" customFormat="1" ht="12.95" customHeight="1" x14ac:dyDescent="0.25">
      <c r="B70" s="158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spans="2:28" s="81" customFormat="1" ht="12.95" customHeight="1" x14ac:dyDescent="0.25">
      <c r="B71" s="158"/>
      <c r="S71" s="66"/>
      <c r="T71" s="66"/>
      <c r="U71" s="66"/>
      <c r="V71" s="66"/>
      <c r="W71" s="66"/>
      <c r="X71" s="66"/>
      <c r="Y71" s="66"/>
      <c r="Z71" s="66"/>
      <c r="AA71" s="66"/>
      <c r="AB71" s="66"/>
    </row>
    <row r="72" spans="2:28" s="81" customFormat="1" ht="12.95" customHeight="1" x14ac:dyDescent="0.25">
      <c r="B72" s="158"/>
      <c r="S72" s="66"/>
      <c r="T72" s="66"/>
      <c r="U72" s="66"/>
      <c r="V72" s="66"/>
      <c r="W72" s="66"/>
      <c r="X72" s="66"/>
      <c r="Y72" s="66"/>
      <c r="Z72" s="66"/>
      <c r="AA72" s="66"/>
      <c r="AB72" s="66"/>
    </row>
    <row r="73" spans="2:28" s="81" customFormat="1" ht="12.95" customHeight="1" x14ac:dyDescent="0.25">
      <c r="B73" s="158"/>
      <c r="S73" s="66"/>
      <c r="T73" s="66"/>
      <c r="U73" s="66"/>
      <c r="V73" s="66"/>
      <c r="W73" s="66"/>
      <c r="X73" s="66"/>
      <c r="Y73" s="66"/>
      <c r="Z73" s="66"/>
      <c r="AA73" s="66"/>
      <c r="AB73" s="66"/>
    </row>
    <row r="74" spans="2:28" s="81" customFormat="1" ht="12.95" customHeight="1" x14ac:dyDescent="0.25">
      <c r="B74" s="158"/>
      <c r="S74" s="66"/>
      <c r="T74" s="66"/>
      <c r="U74" s="66"/>
      <c r="V74" s="66"/>
      <c r="W74" s="66"/>
      <c r="X74" s="66"/>
      <c r="Y74" s="66"/>
      <c r="Z74" s="66"/>
      <c r="AA74" s="66"/>
      <c r="AB74" s="66"/>
    </row>
    <row r="75" spans="2:28" s="81" customFormat="1" ht="12.95" customHeight="1" x14ac:dyDescent="0.25">
      <c r="B75" s="158"/>
      <c r="S75" s="66"/>
      <c r="T75" s="66"/>
      <c r="U75" s="66"/>
      <c r="V75" s="66"/>
      <c r="W75" s="66"/>
      <c r="X75" s="66"/>
      <c r="Y75" s="66"/>
      <c r="Z75" s="66"/>
      <c r="AA75" s="66"/>
      <c r="AB75" s="66"/>
    </row>
    <row r="76" spans="2:28" s="81" customFormat="1" ht="12.95" customHeight="1" x14ac:dyDescent="0.25">
      <c r="B76" s="158"/>
      <c r="S76" s="66"/>
      <c r="T76" s="66"/>
      <c r="U76" s="66"/>
      <c r="V76" s="66"/>
      <c r="W76" s="66"/>
      <c r="X76" s="66"/>
      <c r="Y76" s="66"/>
      <c r="Z76" s="66"/>
      <c r="AA76" s="66"/>
      <c r="AB76" s="66"/>
    </row>
    <row r="77" spans="2:28" s="81" customFormat="1" ht="12.95" customHeight="1" x14ac:dyDescent="0.25">
      <c r="B77" s="158"/>
      <c r="S77" s="66"/>
      <c r="T77" s="66"/>
      <c r="U77" s="66"/>
      <c r="V77" s="66"/>
      <c r="W77" s="66"/>
      <c r="X77" s="66"/>
      <c r="Y77" s="66"/>
      <c r="Z77" s="66"/>
      <c r="AA77" s="66"/>
      <c r="AB77" s="66"/>
    </row>
    <row r="78" spans="2:28" s="81" customFormat="1" ht="12.95" customHeight="1" x14ac:dyDescent="0.25">
      <c r="B78" s="158"/>
      <c r="S78" s="66"/>
      <c r="T78" s="66"/>
      <c r="U78" s="66"/>
      <c r="V78" s="66"/>
      <c r="W78" s="66"/>
      <c r="X78" s="66"/>
      <c r="Y78" s="66"/>
      <c r="Z78" s="66"/>
      <c r="AA78" s="66"/>
      <c r="AB78" s="66"/>
    </row>
    <row r="79" spans="2:28" s="81" customFormat="1" ht="12.95" customHeight="1" x14ac:dyDescent="0.25">
      <c r="B79" s="158"/>
      <c r="S79" s="66"/>
      <c r="T79" s="66"/>
      <c r="U79" s="66"/>
      <c r="V79" s="66"/>
      <c r="W79" s="66"/>
      <c r="X79" s="66"/>
      <c r="Y79" s="66"/>
      <c r="Z79" s="66"/>
      <c r="AA79" s="66"/>
      <c r="AB79" s="66"/>
    </row>
    <row r="80" spans="2:28" s="81" customFormat="1" ht="12.95" customHeight="1" x14ac:dyDescent="0.25">
      <c r="B80" s="158"/>
      <c r="S80" s="66"/>
      <c r="T80" s="66"/>
      <c r="U80" s="66"/>
      <c r="V80" s="66"/>
      <c r="W80" s="66"/>
      <c r="X80" s="66"/>
      <c r="Y80" s="66"/>
      <c r="Z80" s="66"/>
      <c r="AA80" s="66"/>
      <c r="AB80" s="66"/>
    </row>
    <row r="81" spans="2:28" s="81" customFormat="1" ht="12.95" customHeight="1" x14ac:dyDescent="0.25">
      <c r="B81" s="158"/>
      <c r="S81" s="66"/>
      <c r="T81" s="66"/>
      <c r="U81" s="66"/>
      <c r="V81" s="66"/>
      <c r="W81" s="66"/>
      <c r="X81" s="66"/>
      <c r="Y81" s="66"/>
      <c r="Z81" s="66"/>
      <c r="AA81" s="66"/>
      <c r="AB81" s="66"/>
    </row>
    <row r="82" spans="2:28" s="81" customFormat="1" ht="12.95" customHeight="1" x14ac:dyDescent="0.25">
      <c r="B82" s="158"/>
      <c r="S82" s="66"/>
      <c r="T82" s="66"/>
      <c r="U82" s="66"/>
      <c r="V82" s="66"/>
      <c r="W82" s="66"/>
      <c r="X82" s="66"/>
      <c r="Y82" s="66"/>
      <c r="Z82" s="66"/>
      <c r="AA82" s="66"/>
      <c r="AB82" s="66"/>
    </row>
    <row r="83" spans="2:28" s="81" customFormat="1" ht="12.95" customHeight="1" x14ac:dyDescent="0.25">
      <c r="B83" s="158"/>
      <c r="S83" s="66"/>
      <c r="T83" s="66"/>
      <c r="U83" s="66"/>
      <c r="V83" s="66"/>
      <c r="W83" s="66"/>
      <c r="X83" s="66"/>
      <c r="Y83" s="66"/>
      <c r="Z83" s="66"/>
      <c r="AA83" s="66"/>
      <c r="AB83" s="66"/>
    </row>
    <row r="84" spans="2:28" s="81" customFormat="1" ht="12.95" customHeight="1" x14ac:dyDescent="0.25">
      <c r="B84" s="158"/>
      <c r="S84" s="66"/>
      <c r="T84" s="66"/>
      <c r="U84" s="66"/>
      <c r="V84" s="66"/>
      <c r="W84" s="66"/>
      <c r="X84" s="66"/>
      <c r="Y84" s="66"/>
      <c r="Z84" s="66"/>
      <c r="AA84" s="66"/>
      <c r="AB84" s="66"/>
    </row>
    <row r="85" spans="2:28" s="81" customFormat="1" ht="12.95" customHeight="1" x14ac:dyDescent="0.25">
      <c r="B85" s="158"/>
      <c r="S85" s="66"/>
      <c r="T85" s="66"/>
      <c r="U85" s="66"/>
      <c r="V85" s="66"/>
      <c r="W85" s="66"/>
      <c r="X85" s="66"/>
      <c r="Y85" s="66"/>
      <c r="Z85" s="66"/>
      <c r="AA85" s="66"/>
      <c r="AB85" s="66"/>
    </row>
    <row r="86" spans="2:28" s="81" customFormat="1" ht="12.95" customHeight="1" x14ac:dyDescent="0.25">
      <c r="B86" s="158"/>
      <c r="S86" s="66"/>
      <c r="T86" s="66"/>
      <c r="U86" s="66"/>
      <c r="V86" s="66"/>
      <c r="W86" s="66"/>
      <c r="X86" s="66"/>
      <c r="Y86" s="66"/>
      <c r="Z86" s="66"/>
      <c r="AA86" s="66"/>
      <c r="AB86" s="66"/>
    </row>
    <row r="87" spans="2:28" s="81" customFormat="1" ht="12.95" customHeight="1" x14ac:dyDescent="0.25">
      <c r="B87" s="158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2:28" s="81" customFormat="1" ht="12.95" customHeight="1" x14ac:dyDescent="0.25">
      <c r="B88" s="158"/>
      <c r="S88" s="66"/>
      <c r="T88" s="66"/>
      <c r="U88" s="66"/>
      <c r="V88" s="66"/>
      <c r="W88" s="66"/>
      <c r="X88" s="66"/>
      <c r="Y88" s="66"/>
      <c r="Z88" s="66"/>
      <c r="AA88" s="66"/>
      <c r="AB88" s="66"/>
    </row>
    <row r="89" spans="2:28" s="81" customFormat="1" ht="12.95" customHeight="1" x14ac:dyDescent="0.25">
      <c r="B89" s="158"/>
      <c r="S89" s="66"/>
      <c r="T89" s="66"/>
      <c r="U89" s="66"/>
      <c r="V89" s="66"/>
      <c r="W89" s="66"/>
      <c r="X89" s="66"/>
      <c r="Y89" s="66"/>
      <c r="Z89" s="66"/>
      <c r="AA89" s="66"/>
      <c r="AB89" s="66"/>
    </row>
    <row r="90" spans="2:28" s="81" customFormat="1" ht="12.95" customHeight="1" x14ac:dyDescent="0.25">
      <c r="B90" s="158"/>
      <c r="S90" s="66"/>
      <c r="T90" s="66"/>
      <c r="U90" s="66"/>
      <c r="V90" s="66"/>
      <c r="W90" s="66"/>
      <c r="X90" s="66"/>
      <c r="Y90" s="66"/>
      <c r="Z90" s="66"/>
      <c r="AA90" s="66"/>
      <c r="AB90" s="66"/>
    </row>
    <row r="91" spans="2:28" s="81" customFormat="1" ht="12.95" customHeight="1" x14ac:dyDescent="0.25">
      <c r="B91" s="158"/>
      <c r="S91" s="66"/>
      <c r="T91" s="66"/>
      <c r="U91" s="66"/>
      <c r="V91" s="66"/>
      <c r="W91" s="66"/>
      <c r="X91" s="66"/>
      <c r="Y91" s="66"/>
      <c r="Z91" s="66"/>
      <c r="AA91" s="66"/>
      <c r="AB91" s="66"/>
    </row>
    <row r="92" spans="2:28" s="81" customFormat="1" ht="12.95" customHeight="1" x14ac:dyDescent="0.25">
      <c r="B92" s="158"/>
      <c r="S92" s="66"/>
      <c r="T92" s="66"/>
      <c r="U92" s="66"/>
      <c r="V92" s="66"/>
      <c r="W92" s="66"/>
      <c r="X92" s="66"/>
      <c r="Y92" s="66"/>
      <c r="Z92" s="66"/>
      <c r="AA92" s="66"/>
      <c r="AB92" s="66"/>
    </row>
    <row r="93" spans="2:28" s="81" customFormat="1" ht="12.95" customHeight="1" x14ac:dyDescent="0.25">
      <c r="B93" s="158"/>
      <c r="S93" s="66"/>
      <c r="T93" s="66"/>
      <c r="U93" s="66"/>
      <c r="V93" s="66"/>
      <c r="W93" s="66"/>
      <c r="X93" s="66"/>
      <c r="Y93" s="66"/>
      <c r="Z93" s="66"/>
      <c r="AA93" s="66"/>
      <c r="AB93" s="66"/>
    </row>
    <row r="94" spans="2:28" s="81" customFormat="1" ht="12.95" customHeight="1" x14ac:dyDescent="0.25">
      <c r="B94" s="158"/>
      <c r="S94" s="66"/>
      <c r="T94" s="66"/>
      <c r="U94" s="66"/>
      <c r="V94" s="66"/>
      <c r="W94" s="66"/>
      <c r="X94" s="66"/>
      <c r="Y94" s="66"/>
      <c r="Z94" s="66"/>
      <c r="AA94" s="66"/>
      <c r="AB94" s="66"/>
    </row>
    <row r="95" spans="2:28" s="81" customFormat="1" ht="12.95" customHeight="1" x14ac:dyDescent="0.25">
      <c r="B95" s="158"/>
      <c r="S95" s="66"/>
      <c r="T95" s="66"/>
      <c r="U95" s="66"/>
      <c r="V95" s="66"/>
      <c r="W95" s="66"/>
      <c r="X95" s="66"/>
      <c r="Y95" s="66"/>
      <c r="Z95" s="66"/>
      <c r="AA95" s="66"/>
      <c r="AB95" s="66"/>
    </row>
    <row r="96" spans="2:28" s="81" customFormat="1" ht="12.95" customHeight="1" x14ac:dyDescent="0.25">
      <c r="B96" s="158"/>
      <c r="S96" s="66"/>
      <c r="T96" s="66"/>
      <c r="U96" s="66"/>
      <c r="V96" s="66"/>
      <c r="W96" s="66"/>
      <c r="X96" s="66"/>
      <c r="Y96" s="66"/>
      <c r="Z96" s="66"/>
      <c r="AA96" s="66"/>
      <c r="AB96" s="66"/>
    </row>
    <row r="97" spans="2:28" s="81" customFormat="1" ht="12.95" customHeight="1" x14ac:dyDescent="0.25">
      <c r="B97" s="158"/>
      <c r="S97" s="66"/>
      <c r="T97" s="66"/>
      <c r="U97" s="66"/>
      <c r="V97" s="66"/>
      <c r="W97" s="66"/>
      <c r="X97" s="66"/>
      <c r="Y97" s="66"/>
      <c r="Z97" s="66"/>
      <c r="AA97" s="66"/>
      <c r="AB97" s="66"/>
    </row>
    <row r="98" spans="2:28" s="81" customFormat="1" ht="12.95" customHeight="1" x14ac:dyDescent="0.25">
      <c r="B98" s="158"/>
      <c r="S98" s="66"/>
      <c r="T98" s="66"/>
      <c r="U98" s="66"/>
      <c r="V98" s="66"/>
      <c r="W98" s="66"/>
      <c r="X98" s="66"/>
      <c r="Y98" s="66"/>
      <c r="Z98" s="66"/>
      <c r="AA98" s="66"/>
      <c r="AB98" s="66"/>
    </row>
    <row r="99" spans="2:28" s="81" customFormat="1" ht="12.95" customHeight="1" x14ac:dyDescent="0.25">
      <c r="B99" s="158"/>
      <c r="S99" s="66"/>
      <c r="T99" s="66"/>
      <c r="U99" s="66"/>
      <c r="V99" s="66"/>
      <c r="W99" s="66"/>
      <c r="X99" s="66"/>
      <c r="Y99" s="66"/>
      <c r="Z99" s="66"/>
      <c r="AA99" s="66"/>
      <c r="AB99" s="66"/>
    </row>
    <row r="100" spans="2:28" s="81" customFormat="1" ht="12.95" customHeight="1" x14ac:dyDescent="0.25">
      <c r="B100" s="158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</row>
    <row r="101" spans="2:28" s="81" customFormat="1" ht="12.95" customHeight="1" x14ac:dyDescent="0.25">
      <c r="B101" s="158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</row>
    <row r="102" spans="2:28" s="81" customFormat="1" ht="12.95" customHeight="1" x14ac:dyDescent="0.25">
      <c r="B102" s="158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</row>
    <row r="103" spans="2:28" s="81" customFormat="1" ht="12.95" customHeight="1" x14ac:dyDescent="0.25">
      <c r="B103" s="158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</row>
  </sheetData>
  <mergeCells count="51">
    <mergeCell ref="AB8:AB11"/>
    <mergeCell ref="AC7:AM7"/>
    <mergeCell ref="AG10:AG11"/>
    <mergeCell ref="AH10:AH11"/>
    <mergeCell ref="AC8:AC11"/>
    <mergeCell ref="AD8:AD11"/>
    <mergeCell ref="AE8:AE11"/>
    <mergeCell ref="AL8:AL11"/>
    <mergeCell ref="AM8:AM11"/>
    <mergeCell ref="AF8:AF11"/>
    <mergeCell ref="AG8:AH9"/>
    <mergeCell ref="AI8:AI11"/>
    <mergeCell ref="AJ8:AJ11"/>
    <mergeCell ref="AK8:AK11"/>
    <mergeCell ref="Z10:Z11"/>
    <mergeCell ref="AA10:AA11"/>
    <mergeCell ref="S8:U9"/>
    <mergeCell ref="V8:V11"/>
    <mergeCell ref="W8:AA9"/>
    <mergeCell ref="B3:R3"/>
    <mergeCell ref="B4:R4"/>
    <mergeCell ref="B5:R5"/>
    <mergeCell ref="D7:D11"/>
    <mergeCell ref="K10:K11"/>
    <mergeCell ref="P10:P11"/>
    <mergeCell ref="F7:F11"/>
    <mergeCell ref="G7:P7"/>
    <mergeCell ref="B7:B11"/>
    <mergeCell ref="C7:C11"/>
    <mergeCell ref="E7:E11"/>
    <mergeCell ref="G9:K9"/>
    <mergeCell ref="L9:P9"/>
    <mergeCell ref="G10:J10"/>
    <mergeCell ref="L10:O10"/>
    <mergeCell ref="Q7:Q11"/>
    <mergeCell ref="R7:R11"/>
    <mergeCell ref="B46:C46"/>
    <mergeCell ref="B42:R42"/>
    <mergeCell ref="B44:R44"/>
    <mergeCell ref="B33:R33"/>
    <mergeCell ref="B43:R43"/>
    <mergeCell ref="G8:P8"/>
    <mergeCell ref="B34:AM34"/>
    <mergeCell ref="B13:AM13"/>
    <mergeCell ref="B14:AM14"/>
    <mergeCell ref="S7:AB7"/>
    <mergeCell ref="S10:S11"/>
    <mergeCell ref="T10:U10"/>
    <mergeCell ref="W10:W11"/>
    <mergeCell ref="X10:X11"/>
    <mergeCell ref="Y10:Y11"/>
  </mergeCells>
  <phoneticPr fontId="19" type="noConversion"/>
  <pageMargins left="0.78740157480314965" right="0.39370078740157483" top="0.78740157480314965" bottom="0.78740157480314965" header="0.39370078740157483" footer="0"/>
  <pageSetup paperSize="9" scale="44" firstPageNumber="3" fitToWidth="2" fitToHeight="2" orientation="landscape" useFirstPageNumber="1" r:id="rId1"/>
  <headerFooter alignWithMargins="0">
    <oddHeader>&amp;C&amp;"Times New Roman,обычный"&amp;P</oddHeader>
    <evenHeader>&amp;C4</evenHeader>
    <firstHeader>&amp;C&amp;"Times New Roman,обычный"3</firstHeader>
  </headerFooter>
  <colBreaks count="1" manualBreakCount="1">
    <brk id="18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view="pageBreakPreview" zoomScaleNormal="100" zoomScaleSheetLayoutView="100" workbookViewId="0"/>
  </sheetViews>
  <sheetFormatPr defaultRowHeight="15.75" customHeight="1" x14ac:dyDescent="0.2"/>
  <cols>
    <col min="1" max="1" width="5.42578125" style="181" customWidth="1"/>
    <col min="2" max="2" width="8.42578125" style="2" customWidth="1"/>
    <col min="3" max="3" width="86.140625" style="2" customWidth="1"/>
    <col min="4" max="4" width="8.42578125" style="2" customWidth="1"/>
    <col min="5" max="5" width="15.85546875" style="2" customWidth="1"/>
    <col min="6" max="6" width="15.140625" style="2" customWidth="1"/>
    <col min="7" max="7" width="13.85546875" style="2" customWidth="1"/>
    <col min="8" max="8" width="14.7109375" style="2" customWidth="1"/>
    <col min="9" max="9" width="16" style="2" customWidth="1"/>
    <col min="10" max="10" width="14.85546875" style="2" customWidth="1"/>
    <col min="11" max="11" width="15.28515625" style="2" customWidth="1"/>
    <col min="12" max="12" width="16.42578125" style="2" customWidth="1"/>
  </cols>
  <sheetData>
    <row r="1" spans="1:13" ht="15.75" customHeight="1" x14ac:dyDescent="0.2">
      <c r="K1" s="1"/>
      <c r="L1" s="84" t="s">
        <v>375</v>
      </c>
    </row>
    <row r="2" spans="1:13" ht="15.75" customHeight="1" x14ac:dyDescent="0.25">
      <c r="H2" s="52"/>
      <c r="I2" s="53"/>
      <c r="J2" s="53"/>
      <c r="K2" s="53"/>
      <c r="L2" s="53"/>
      <c r="M2" s="55"/>
    </row>
    <row r="3" spans="1:13" ht="93" customHeight="1" x14ac:dyDescent="0.2">
      <c r="A3" s="249" t="s">
        <v>376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3" ht="15.75" customHeight="1" x14ac:dyDescent="0.2">
      <c r="A4" s="152"/>
      <c r="B4" s="68"/>
      <c r="C4" s="68"/>
      <c r="D4" s="68"/>
      <c r="E4" s="68"/>
      <c r="F4" s="68"/>
      <c r="G4" s="184"/>
      <c r="H4" s="68"/>
      <c r="I4" s="68"/>
      <c r="J4" s="68"/>
      <c r="K4" s="68"/>
      <c r="L4" s="68"/>
    </row>
    <row r="5" spans="1:13" ht="26.25" customHeight="1" x14ac:dyDescent="0.2">
      <c r="A5" s="250" t="s">
        <v>55</v>
      </c>
      <c r="B5" s="251" t="s">
        <v>56</v>
      </c>
      <c r="C5" s="252"/>
      <c r="D5" s="253"/>
      <c r="E5" s="250" t="s">
        <v>57</v>
      </c>
      <c r="F5" s="260" t="s">
        <v>227</v>
      </c>
      <c r="G5" s="260" t="s">
        <v>326</v>
      </c>
      <c r="H5" s="260" t="s">
        <v>228</v>
      </c>
      <c r="I5" s="260"/>
      <c r="J5" s="260"/>
      <c r="K5" s="260"/>
      <c r="L5" s="260"/>
    </row>
    <row r="6" spans="1:13" ht="15.75" customHeight="1" x14ac:dyDescent="0.2">
      <c r="A6" s="250"/>
      <c r="B6" s="254"/>
      <c r="C6" s="255"/>
      <c r="D6" s="256"/>
      <c r="E6" s="250"/>
      <c r="F6" s="260"/>
      <c r="G6" s="260"/>
      <c r="H6" s="260" t="s">
        <v>58</v>
      </c>
      <c r="I6" s="260"/>
      <c r="J6" s="260"/>
      <c r="K6" s="260"/>
      <c r="L6" s="260"/>
    </row>
    <row r="7" spans="1:13" ht="18" customHeight="1" x14ac:dyDescent="0.2">
      <c r="A7" s="250"/>
      <c r="B7" s="257"/>
      <c r="C7" s="258"/>
      <c r="D7" s="259"/>
      <c r="E7" s="250"/>
      <c r="F7" s="260"/>
      <c r="G7" s="260"/>
      <c r="H7" s="77">
        <v>2024</v>
      </c>
      <c r="I7" s="77">
        <v>2025</v>
      </c>
      <c r="J7" s="77">
        <v>2026</v>
      </c>
      <c r="K7" s="77">
        <v>2027</v>
      </c>
      <c r="L7" s="77">
        <v>2028</v>
      </c>
    </row>
    <row r="8" spans="1:13" ht="15.75" customHeight="1" x14ac:dyDescent="0.2">
      <c r="A8" s="41">
        <v>1</v>
      </c>
      <c r="B8" s="226">
        <v>2</v>
      </c>
      <c r="C8" s="227"/>
      <c r="D8" s="228"/>
      <c r="E8" s="41">
        <v>3</v>
      </c>
      <c r="F8" s="70">
        <v>4</v>
      </c>
      <c r="G8" s="62">
        <v>5</v>
      </c>
      <c r="H8" s="70">
        <v>6</v>
      </c>
      <c r="I8" s="70">
        <v>7</v>
      </c>
      <c r="J8" s="70">
        <v>8</v>
      </c>
      <c r="K8" s="70">
        <v>9</v>
      </c>
      <c r="L8" s="70">
        <v>10</v>
      </c>
    </row>
    <row r="9" spans="1:13" ht="22.5" customHeight="1" x14ac:dyDescent="0.2">
      <c r="A9" s="42" t="s">
        <v>81</v>
      </c>
      <c r="B9" s="229" t="s">
        <v>59</v>
      </c>
      <c r="C9" s="230"/>
      <c r="D9" s="231"/>
      <c r="E9" s="42" t="s">
        <v>229</v>
      </c>
      <c r="F9" s="62" t="s">
        <v>355</v>
      </c>
      <c r="G9" s="62" t="s">
        <v>355</v>
      </c>
      <c r="H9" s="62" t="s">
        <v>355</v>
      </c>
      <c r="I9" s="62" t="s">
        <v>355</v>
      </c>
      <c r="J9" s="62" t="s">
        <v>355</v>
      </c>
      <c r="K9" s="62" t="s">
        <v>355</v>
      </c>
      <c r="L9" s="62" t="s">
        <v>355</v>
      </c>
    </row>
    <row r="10" spans="1:13" ht="18.75" customHeight="1" x14ac:dyDescent="0.2">
      <c r="A10" s="261" t="s">
        <v>256</v>
      </c>
      <c r="B10" s="232" t="s">
        <v>60</v>
      </c>
      <c r="C10" s="233"/>
      <c r="D10" s="234"/>
      <c r="E10" s="42" t="s">
        <v>230</v>
      </c>
      <c r="F10" s="120">
        <f>140.46/1000</f>
        <v>0.14046</v>
      </c>
      <c r="G10" s="120">
        <v>0.14162487700191598</v>
      </c>
      <c r="H10" s="120">
        <f>I10</f>
        <v>0.14019999999999999</v>
      </c>
      <c r="I10" s="120">
        <f>'4-ИП ТС'!Q27</f>
        <v>0.14019999999999999</v>
      </c>
      <c r="J10" s="120">
        <f>'4-ИП ТС'!R27</f>
        <v>0.14019999999999999</v>
      </c>
      <c r="K10" s="120">
        <f>'4-ИП ТС'!S27</f>
        <v>0.14019999999999999</v>
      </c>
      <c r="L10" s="120">
        <f>'4-ИП ТС'!T27</f>
        <v>0.14019999999999999</v>
      </c>
    </row>
    <row r="11" spans="1:13" ht="18" customHeight="1" x14ac:dyDescent="0.2">
      <c r="A11" s="262"/>
      <c r="B11" s="235"/>
      <c r="C11" s="236"/>
      <c r="D11" s="237"/>
      <c r="E11" s="42" t="s">
        <v>231</v>
      </c>
      <c r="F11" s="62" t="s">
        <v>355</v>
      </c>
      <c r="G11" s="62" t="s">
        <v>355</v>
      </c>
      <c r="H11" s="62" t="s">
        <v>355</v>
      </c>
      <c r="I11" s="62" t="s">
        <v>355</v>
      </c>
      <c r="J11" s="62" t="s">
        <v>355</v>
      </c>
      <c r="K11" s="62" t="s">
        <v>355</v>
      </c>
      <c r="L11" s="62" t="s">
        <v>355</v>
      </c>
    </row>
    <row r="12" spans="1:13" ht="24" customHeight="1" x14ac:dyDescent="0.2">
      <c r="A12" s="42" t="s">
        <v>255</v>
      </c>
      <c r="B12" s="229" t="s">
        <v>61</v>
      </c>
      <c r="C12" s="230"/>
      <c r="D12" s="231"/>
      <c r="E12" s="42" t="s">
        <v>62</v>
      </c>
      <c r="F12" s="71">
        <v>0.1</v>
      </c>
      <c r="G12" s="62" t="s">
        <v>355</v>
      </c>
      <c r="H12" s="62" t="s">
        <v>355</v>
      </c>
      <c r="I12" s="62" t="s">
        <v>355</v>
      </c>
      <c r="J12" s="62" t="s">
        <v>355</v>
      </c>
      <c r="K12" s="62" t="s">
        <v>355</v>
      </c>
      <c r="L12" s="62" t="s">
        <v>355</v>
      </c>
    </row>
    <row r="13" spans="1:13" ht="31.5" customHeight="1" x14ac:dyDescent="0.2">
      <c r="A13" s="151" t="s">
        <v>254</v>
      </c>
      <c r="B13" s="229" t="s">
        <v>136</v>
      </c>
      <c r="C13" s="230"/>
      <c r="D13" s="231"/>
      <c r="E13" s="42" t="s">
        <v>63</v>
      </c>
      <c r="F13" s="61">
        <v>63.092601706395193</v>
      </c>
      <c r="G13" s="61">
        <v>63.092601706395193</v>
      </c>
      <c r="H13" s="61">
        <v>63.092601706395193</v>
      </c>
      <c r="I13" s="61">
        <v>63.092601706395193</v>
      </c>
      <c r="J13" s="61">
        <v>63.092601706395193</v>
      </c>
      <c r="K13" s="61">
        <v>63.092601706395193</v>
      </c>
      <c r="L13" s="61">
        <v>63.092601706395193</v>
      </c>
    </row>
    <row r="14" spans="1:13" ht="15.75" customHeight="1" x14ac:dyDescent="0.2">
      <c r="A14" s="264" t="s">
        <v>253</v>
      </c>
      <c r="B14" s="244" t="s">
        <v>64</v>
      </c>
      <c r="C14" s="244"/>
      <c r="D14" s="244"/>
      <c r="E14" s="62" t="s">
        <v>65</v>
      </c>
      <c r="F14" s="72">
        <v>326124</v>
      </c>
      <c r="G14" s="61">
        <v>284404.612004</v>
      </c>
      <c r="H14" s="61">
        <f>299.4*1000</f>
        <v>299400</v>
      </c>
      <c r="I14" s="61">
        <f>$H14-I16</f>
        <v>298308.08265527402</v>
      </c>
      <c r="J14" s="61">
        <f>$H14-J16</f>
        <v>297855.98914948798</v>
      </c>
      <c r="K14" s="61">
        <f>$H14-K16</f>
        <v>297532.59574876801</v>
      </c>
      <c r="L14" s="61">
        <f>$H14-L16</f>
        <v>297107.14948835998</v>
      </c>
    </row>
    <row r="15" spans="1:13" ht="70.5" customHeight="1" x14ac:dyDescent="0.2">
      <c r="A15" s="264"/>
      <c r="B15" s="245"/>
      <c r="C15" s="245"/>
      <c r="D15" s="245"/>
      <c r="E15" s="91" t="s">
        <v>66</v>
      </c>
      <c r="F15" s="92">
        <f t="shared" ref="F15:L15" si="0">F14/F34*100</f>
        <v>19.413182849081203</v>
      </c>
      <c r="G15" s="92">
        <f>G14/G34*100</f>
        <v>18.054347824036974</v>
      </c>
      <c r="H15" s="92">
        <f t="shared" si="0"/>
        <v>18.130927826311282</v>
      </c>
      <c r="I15" s="92">
        <f t="shared" si="0"/>
        <v>18.064803996753753</v>
      </c>
      <c r="J15" s="92">
        <f t="shared" si="0"/>
        <v>18.037426325664406</v>
      </c>
      <c r="K15" s="92">
        <f t="shared" si="0"/>
        <v>18.017842416486186</v>
      </c>
      <c r="L15" s="92">
        <f t="shared" si="0"/>
        <v>17.992078437055888</v>
      </c>
    </row>
    <row r="16" spans="1:13" ht="22.5" customHeight="1" x14ac:dyDescent="0.2">
      <c r="A16" s="265" t="s">
        <v>249</v>
      </c>
      <c r="B16" s="238" t="s">
        <v>113</v>
      </c>
      <c r="C16" s="230"/>
      <c r="D16" s="231"/>
      <c r="E16" s="42" t="s">
        <v>65</v>
      </c>
      <c r="F16" s="61" t="s">
        <v>355</v>
      </c>
      <c r="G16" s="61" t="s">
        <v>355</v>
      </c>
      <c r="H16" s="61">
        <f>SUM(H18:H33)</f>
        <v>240.86555976599993</v>
      </c>
      <c r="I16" s="61">
        <f>SUM(I18:I33)</f>
        <v>1091.917344726</v>
      </c>
      <c r="J16" s="61">
        <f>SUM(J18:J33)</f>
        <v>1544.0108505119999</v>
      </c>
      <c r="K16" s="61">
        <f>SUM(K18:K33)</f>
        <v>1867.404251232</v>
      </c>
      <c r="L16" s="61">
        <f>SUM(L18:L33)</f>
        <v>2292.8505116400006</v>
      </c>
    </row>
    <row r="17" spans="1:20" ht="17.25" customHeight="1" x14ac:dyDescent="0.2">
      <c r="A17" s="266"/>
      <c r="B17" s="232" t="s">
        <v>114</v>
      </c>
      <c r="C17" s="233"/>
      <c r="D17" s="234"/>
      <c r="E17" s="42" t="s">
        <v>355</v>
      </c>
      <c r="F17" s="61" t="s">
        <v>355</v>
      </c>
      <c r="G17" s="61" t="s">
        <v>355</v>
      </c>
      <c r="H17" s="61" t="s">
        <v>355</v>
      </c>
      <c r="I17" s="61" t="s">
        <v>355</v>
      </c>
      <c r="J17" s="61" t="s">
        <v>355</v>
      </c>
      <c r="K17" s="61" t="s">
        <v>355</v>
      </c>
      <c r="L17" s="61" t="s">
        <v>355</v>
      </c>
    </row>
    <row r="18" spans="1:20" s="44" customFormat="1" ht="30.75" customHeight="1" x14ac:dyDescent="0.2">
      <c r="A18" s="266"/>
      <c r="B18" s="130" t="s">
        <v>47</v>
      </c>
      <c r="C18" s="87" t="str">
        <f>'2-ИП ТС'!C15</f>
        <v>Реконструкция участка теплосети № 3 от 3к7-02 - 3к1с магистраль 02 в г. Смоленск, Промышленный район, ул. 25 Сентября</v>
      </c>
      <c r="D18" s="88">
        <v>2024</v>
      </c>
      <c r="E18" s="42" t="s">
        <v>65</v>
      </c>
      <c r="F18" s="61" t="s">
        <v>355</v>
      </c>
      <c r="G18" s="61">
        <v>1101.9227555587679</v>
      </c>
      <c r="H18" s="144">
        <v>82.843608275999941</v>
      </c>
      <c r="I18" s="144">
        <v>331.37443310399999</v>
      </c>
      <c r="J18" s="144">
        <v>331.37443310399999</v>
      </c>
      <c r="K18" s="144">
        <v>331.37443310399999</v>
      </c>
      <c r="L18" s="144">
        <v>331.37443310399999</v>
      </c>
      <c r="O18"/>
      <c r="P18"/>
      <c r="Q18"/>
      <c r="R18"/>
      <c r="S18"/>
      <c r="T18"/>
    </row>
    <row r="19" spans="1:20" s="44" customFormat="1" ht="35.1" customHeight="1" x14ac:dyDescent="0.2">
      <c r="A19" s="266"/>
      <c r="B19" s="130" t="s">
        <v>48</v>
      </c>
      <c r="C19" s="87" t="str">
        <f>'2-ИП ТС'!C16</f>
        <v>Техническое перевооружение участка теплосети № 3 от 3.15к1 – 3.15к3 в г. Смоленск, ул. Кловская</v>
      </c>
      <c r="D19" s="131">
        <v>2024</v>
      </c>
      <c r="E19" s="42" t="s">
        <v>65</v>
      </c>
      <c r="F19" s="61" t="s">
        <v>355</v>
      </c>
      <c r="G19" s="61">
        <v>707.79661003349997</v>
      </c>
      <c r="H19" s="144">
        <v>58.051974239999936</v>
      </c>
      <c r="I19" s="144">
        <v>232.20789695999997</v>
      </c>
      <c r="J19" s="144">
        <v>232.20789695999997</v>
      </c>
      <c r="K19" s="144">
        <v>232.20789695999997</v>
      </c>
      <c r="L19" s="144">
        <v>232.20789695999997</v>
      </c>
      <c r="O19"/>
      <c r="P19"/>
      <c r="Q19"/>
      <c r="R19"/>
      <c r="S19"/>
      <c r="T19"/>
    </row>
    <row r="20" spans="1:20" s="44" customFormat="1" ht="34.5" customHeight="1" x14ac:dyDescent="0.2">
      <c r="A20" s="266"/>
      <c r="B20" s="130" t="s">
        <v>115</v>
      </c>
      <c r="C20" s="87" t="str">
        <f>'2-ИП ТС'!C17</f>
        <v>Техническое перевооружение участка теплосети № 3 от 3к4-01  - 3к1с в г. Смоленск, ул. 25 Сентября</v>
      </c>
      <c r="D20" s="88" t="s">
        <v>108</v>
      </c>
      <c r="E20" s="42" t="s">
        <v>65</v>
      </c>
      <c r="F20" s="61" t="s">
        <v>355</v>
      </c>
      <c r="G20" s="61">
        <v>590.65949608052404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O20"/>
      <c r="P20"/>
      <c r="Q20"/>
      <c r="R20"/>
      <c r="S20"/>
      <c r="T20"/>
    </row>
    <row r="21" spans="1:20" s="44" customFormat="1" ht="36" customHeight="1" x14ac:dyDescent="0.2">
      <c r="A21" s="266"/>
      <c r="B21" s="130" t="s">
        <v>116</v>
      </c>
      <c r="C21" s="87" t="str">
        <f>'2-ИП ТС'!C18</f>
        <v xml:space="preserve">Техническое перевооружение участка теплосети № 3 от 3к31 - 3к32  в г. Смоленск, ул. Николаева, Н.-Неман </v>
      </c>
      <c r="D21" s="88">
        <v>2025</v>
      </c>
      <c r="E21" s="42" t="s">
        <v>65</v>
      </c>
      <c r="F21" s="61" t="s">
        <v>355</v>
      </c>
      <c r="G21" s="61">
        <v>530.33715508175999</v>
      </c>
      <c r="H21" s="144">
        <v>0</v>
      </c>
      <c r="I21" s="144">
        <v>39.871255319999989</v>
      </c>
      <c r="J21" s="144">
        <v>159.48502127999996</v>
      </c>
      <c r="K21" s="144">
        <v>159.48502127999996</v>
      </c>
      <c r="L21" s="144">
        <v>159.48502127999996</v>
      </c>
      <c r="O21"/>
      <c r="P21"/>
      <c r="Q21"/>
      <c r="R21"/>
      <c r="S21"/>
      <c r="T21"/>
    </row>
    <row r="22" spans="1:20" s="44" customFormat="1" ht="38.25" customHeight="1" x14ac:dyDescent="0.2">
      <c r="A22" s="266"/>
      <c r="B22" s="130" t="s">
        <v>117</v>
      </c>
      <c r="C22" s="87" t="str">
        <f>'2-ИП ТС'!C19</f>
        <v>Реконструкция тепловой сети 1к0-ЦТП8 (190), кадастровый номер 67:01:2003:43:0248, участок, ограниченный ТК от 1к7 до 1к11 по ул. 12 лет Октября, Фрунзе</v>
      </c>
      <c r="D22" s="132">
        <v>2027</v>
      </c>
      <c r="E22" s="127" t="s">
        <v>65</v>
      </c>
      <c r="F22" s="61" t="s">
        <v>355</v>
      </c>
      <c r="G22" s="145">
        <v>1747.43293063482</v>
      </c>
      <c r="H22" s="146">
        <v>0</v>
      </c>
      <c r="I22" s="146">
        <v>0</v>
      </c>
      <c r="J22" s="146">
        <v>0</v>
      </c>
      <c r="K22" s="146">
        <v>123.20883432000005</v>
      </c>
      <c r="L22" s="146">
        <v>492.8353372800002</v>
      </c>
      <c r="O22"/>
      <c r="P22"/>
      <c r="Q22"/>
      <c r="R22"/>
      <c r="S22"/>
      <c r="T22"/>
    </row>
    <row r="23" spans="1:20" s="44" customFormat="1" ht="38.25" customHeight="1" x14ac:dyDescent="0.2">
      <c r="A23" s="266"/>
      <c r="B23" s="129" t="s">
        <v>118</v>
      </c>
      <c r="C23" s="87" t="str">
        <f>'2-ИП ТС'!C20</f>
        <v>Техническое перевооружение участка теплосети № 3 от 3к5-02 до 3к7-02 в г. Смоленск, Промышленный район, ул. 25 Сентября</v>
      </c>
      <c r="D23" s="88">
        <v>2028</v>
      </c>
      <c r="E23" s="128" t="s">
        <v>65</v>
      </c>
      <c r="F23" s="61" t="s">
        <v>355</v>
      </c>
      <c r="G23" s="92">
        <v>742.47201711446394</v>
      </c>
      <c r="H23" s="146">
        <v>0</v>
      </c>
      <c r="I23" s="146">
        <v>0</v>
      </c>
      <c r="J23" s="146">
        <v>0</v>
      </c>
      <c r="K23" s="146">
        <v>0</v>
      </c>
      <c r="L23" s="147">
        <v>55.819757448000018</v>
      </c>
      <c r="O23"/>
      <c r="P23"/>
      <c r="Q23"/>
      <c r="R23"/>
      <c r="S23"/>
      <c r="T23"/>
    </row>
    <row r="24" spans="1:20" ht="38.25" customHeight="1" x14ac:dyDescent="0.2">
      <c r="A24" s="266"/>
      <c r="B24" s="125" t="s">
        <v>294</v>
      </c>
      <c r="C24" s="87" t="str">
        <f>'2-ИП ТС'!C21</f>
        <v>Капитальный ремонт участка теплосети «Центральная часть города», участок, ограниченный ТК от 2к17 до 2к18, г. Смоленск, ул. Парижской Коммуны</v>
      </c>
      <c r="D24" s="88">
        <v>2024</v>
      </c>
      <c r="E24" s="124" t="s">
        <v>65</v>
      </c>
      <c r="F24" s="61" t="s">
        <v>355</v>
      </c>
      <c r="G24" s="92">
        <v>810.23732026380003</v>
      </c>
      <c r="H24" s="148">
        <v>99.969977250000056</v>
      </c>
      <c r="I24" s="148">
        <v>399.87990900000005</v>
      </c>
      <c r="J24" s="148">
        <v>399.87990900000005</v>
      </c>
      <c r="K24" s="148">
        <v>399.87990900000005</v>
      </c>
      <c r="L24" s="148">
        <v>399.87990900000005</v>
      </c>
    </row>
    <row r="25" spans="1:20" ht="38.25" customHeight="1" x14ac:dyDescent="0.2">
      <c r="A25" s="266"/>
      <c r="B25" s="125" t="s">
        <v>295</v>
      </c>
      <c r="C25" s="87" t="str">
        <f>'2-ИП ТС'!C22</f>
        <v>Техническое перевооружение участка теплосети № 2 от 2к13 до 2к15, г. Смоленск, ул. Соборная гора</v>
      </c>
      <c r="D25" s="131" t="s">
        <v>108</v>
      </c>
      <c r="E25" s="124" t="s">
        <v>65</v>
      </c>
      <c r="F25" s="61" t="s">
        <v>355</v>
      </c>
      <c r="G25" s="92">
        <v>427.21604159364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</row>
    <row r="26" spans="1:20" ht="38.25" customHeight="1" x14ac:dyDescent="0.2">
      <c r="A26" s="266"/>
      <c r="B26" s="125" t="s">
        <v>296</v>
      </c>
      <c r="C26" s="87" t="str">
        <f>'2-ИП ТС'!C23</f>
        <v>Техническое перевооружение участка теплосети № 2 от 2к42б до 2к43, г. Смоленск, ул. Тенишевой</v>
      </c>
      <c r="D26" s="131" t="s">
        <v>108</v>
      </c>
      <c r="E26" s="124" t="s">
        <v>65</v>
      </c>
      <c r="F26" s="61" t="s">
        <v>355</v>
      </c>
      <c r="G26" s="92">
        <v>474.52279771259998</v>
      </c>
      <c r="H26" s="147">
        <v>0</v>
      </c>
      <c r="I26" s="147">
        <v>0</v>
      </c>
      <c r="J26" s="147">
        <v>0</v>
      </c>
      <c r="K26" s="147">
        <v>0</v>
      </c>
      <c r="L26" s="147">
        <v>0</v>
      </c>
    </row>
    <row r="27" spans="1:20" ht="38.25" customHeight="1" x14ac:dyDescent="0.2">
      <c r="A27" s="266"/>
      <c r="B27" s="125" t="s">
        <v>297</v>
      </c>
      <c r="C27" s="87" t="str">
        <f>'2-ИП ТС'!C24</f>
        <v>Техническое перевооружение участка теплосети № 3 от 3к32 до 3к34, г. Смоленск, ул. Н.-Неман</v>
      </c>
      <c r="D27" s="88" t="s">
        <v>108</v>
      </c>
      <c r="E27" s="124" t="s">
        <v>65</v>
      </c>
      <c r="F27" s="61" t="s">
        <v>355</v>
      </c>
      <c r="G27" s="92">
        <v>1149.0638360104799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</row>
    <row r="28" spans="1:20" ht="38.25" customHeight="1" x14ac:dyDescent="0.2">
      <c r="A28" s="266"/>
      <c r="B28" s="125" t="s">
        <v>298</v>
      </c>
      <c r="C28" s="87" t="str">
        <f>'2-ИП ТС'!C25</f>
        <v>Техническое перевооружение участка теплосети №3 от 3к36а до 3к38, г. Смоленск,  ул. Н.-Неман</v>
      </c>
      <c r="D28" s="88" t="s">
        <v>108</v>
      </c>
      <c r="E28" s="124" t="s">
        <v>65</v>
      </c>
      <c r="F28" s="61" t="s">
        <v>355</v>
      </c>
      <c r="G28" s="92">
        <v>422.99012247523194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</row>
    <row r="29" spans="1:20" ht="38.25" customHeight="1" x14ac:dyDescent="0.2">
      <c r="A29" s="266"/>
      <c r="B29" s="125" t="s">
        <v>299</v>
      </c>
      <c r="C29" s="87" t="str">
        <f>'2-ИП ТС'!C26</f>
        <v>Реконструкция участка тепловой сети № 2 от 2к56 до 2к58, г. Смоленск, пер. Смирнова, ул. Гагарина</v>
      </c>
      <c r="D29" s="88">
        <v>2025</v>
      </c>
      <c r="E29" s="124" t="s">
        <v>65</v>
      </c>
      <c r="F29" s="61" t="s">
        <v>355</v>
      </c>
      <c r="G29" s="92">
        <v>395.1403928549999</v>
      </c>
      <c r="H29" s="147">
        <v>0</v>
      </c>
      <c r="I29" s="147">
        <v>35.541382499999997</v>
      </c>
      <c r="J29" s="147">
        <v>142.1655299999999</v>
      </c>
      <c r="K29" s="147">
        <v>142.1655299999999</v>
      </c>
      <c r="L29" s="147">
        <v>142.1655299999999</v>
      </c>
    </row>
    <row r="30" spans="1:20" ht="38.25" customHeight="1" x14ac:dyDescent="0.2">
      <c r="A30" s="266"/>
      <c r="B30" s="125" t="s">
        <v>300</v>
      </c>
      <c r="C30" s="87" t="str">
        <f>'2-ИП ТС'!C27</f>
        <v>Техническое перевооружение участка теплосети № 3 от 3к17 до 3к19, г. Смоленск, пр-д Маршала Конева</v>
      </c>
      <c r="D30" s="88">
        <v>2026</v>
      </c>
      <c r="E30" s="124" t="s">
        <v>65</v>
      </c>
      <c r="F30" s="61" t="s">
        <v>355</v>
      </c>
      <c r="G30" s="92">
        <v>946.3853396088</v>
      </c>
      <c r="H30" s="147">
        <v>0</v>
      </c>
      <c r="I30" s="147">
        <v>0</v>
      </c>
      <c r="J30" s="147">
        <v>66.728188799999998</v>
      </c>
      <c r="K30" s="147">
        <v>266.91275519999999</v>
      </c>
      <c r="L30" s="147">
        <v>266.91275519999999</v>
      </c>
    </row>
    <row r="31" spans="1:20" ht="38.25" customHeight="1" x14ac:dyDescent="0.2">
      <c r="A31" s="266"/>
      <c r="B31" s="125" t="s">
        <v>301</v>
      </c>
      <c r="C31" s="87" t="str">
        <f>'2-ИП ТС'!C28</f>
        <v>Техническое перевооружение участка теплосети № 2 от 2к77а до 2к85, г. Смоленск, ул. Ленина</v>
      </c>
      <c r="D31" s="131">
        <v>2025</v>
      </c>
      <c r="E31" s="124" t="s">
        <v>65</v>
      </c>
      <c r="F31" s="61" t="s">
        <v>355</v>
      </c>
      <c r="G31" s="92">
        <v>153.52870976352</v>
      </c>
      <c r="H31" s="147">
        <v>0</v>
      </c>
      <c r="I31" s="147">
        <v>14.278747392000014</v>
      </c>
      <c r="J31" s="147">
        <v>57.114989568000027</v>
      </c>
      <c r="K31" s="147">
        <v>57.114989568000027</v>
      </c>
      <c r="L31" s="147">
        <v>57.114989568000027</v>
      </c>
    </row>
    <row r="32" spans="1:20" ht="38.25" customHeight="1" x14ac:dyDescent="0.2">
      <c r="A32" s="266"/>
      <c r="B32" s="154" t="s">
        <v>302</v>
      </c>
      <c r="C32" s="134" t="str">
        <f>'2-ИП ТС'!C30</f>
        <v>Реконструкция участка теплосети № 3 от 3.10к4 – 3.10к5, г. Смоленск, ул. Крупской – пер. Буденного</v>
      </c>
      <c r="D32" s="185">
        <v>2025</v>
      </c>
      <c r="E32" s="124" t="s">
        <v>65</v>
      </c>
      <c r="F32" s="61" t="s">
        <v>355</v>
      </c>
      <c r="G32" s="92">
        <v>515.6055674406</v>
      </c>
      <c r="H32" s="147">
        <v>0</v>
      </c>
      <c r="I32" s="147">
        <v>38.763720449999994</v>
      </c>
      <c r="J32" s="147">
        <v>155.05488180000003</v>
      </c>
      <c r="K32" s="147">
        <v>155.05488180000003</v>
      </c>
      <c r="L32" s="147">
        <v>155.05488180000003</v>
      </c>
    </row>
    <row r="33" spans="1:12" ht="38.25" hidden="1" customHeight="1" x14ac:dyDescent="0.2">
      <c r="A33" s="266"/>
      <c r="B33" s="154" t="s">
        <v>314</v>
      </c>
      <c r="C33" s="134" t="e">
        <f>'2-ИП ТС'!#REF!</f>
        <v>#REF!</v>
      </c>
      <c r="D33" s="185"/>
      <c r="E33" s="126" t="s">
        <v>65</v>
      </c>
      <c r="F33" s="69"/>
      <c r="G33" s="92"/>
      <c r="H33" s="90"/>
      <c r="I33" s="90"/>
      <c r="J33" s="90"/>
      <c r="K33" s="90"/>
      <c r="L33" s="90"/>
    </row>
    <row r="34" spans="1:12" ht="23.25" customHeight="1" x14ac:dyDescent="0.2">
      <c r="A34" s="267"/>
      <c r="B34" s="239" t="s">
        <v>120</v>
      </c>
      <c r="C34" s="239"/>
      <c r="D34" s="239"/>
      <c r="E34" s="115" t="s">
        <v>65</v>
      </c>
      <c r="F34" s="92">
        <f>1679.91*1000</f>
        <v>1679910</v>
      </c>
      <c r="G34" s="92">
        <v>1575269.3743130001</v>
      </c>
      <c r="H34" s="69">
        <f>1651322</f>
        <v>1651322</v>
      </c>
      <c r="I34" s="69">
        <f>H34</f>
        <v>1651322</v>
      </c>
      <c r="J34" s="69">
        <f>I34</f>
        <v>1651322</v>
      </c>
      <c r="K34" s="69">
        <f>J34</f>
        <v>1651322</v>
      </c>
      <c r="L34" s="69">
        <f>K34</f>
        <v>1651322</v>
      </c>
    </row>
    <row r="35" spans="1:12" ht="34.700000000000003" customHeight="1" x14ac:dyDescent="0.2">
      <c r="A35" s="263" t="s">
        <v>252</v>
      </c>
      <c r="B35" s="225" t="s">
        <v>67</v>
      </c>
      <c r="C35" s="225"/>
      <c r="D35" s="240"/>
      <c r="E35" s="64" t="s">
        <v>135</v>
      </c>
      <c r="F35" s="62" t="s">
        <v>355</v>
      </c>
      <c r="G35" s="62" t="s">
        <v>355</v>
      </c>
      <c r="H35" s="62" t="s">
        <v>355</v>
      </c>
      <c r="I35" s="62" t="s">
        <v>355</v>
      </c>
      <c r="J35" s="62" t="s">
        <v>355</v>
      </c>
      <c r="K35" s="62" t="s">
        <v>355</v>
      </c>
      <c r="L35" s="62" t="s">
        <v>355</v>
      </c>
    </row>
    <row r="36" spans="1:12" ht="23.25" customHeight="1" x14ac:dyDescent="0.2">
      <c r="A36" s="263"/>
      <c r="B36" s="241"/>
      <c r="C36" s="242"/>
      <c r="D36" s="243"/>
      <c r="E36" s="62" t="s">
        <v>232</v>
      </c>
      <c r="F36" s="62" t="s">
        <v>355</v>
      </c>
      <c r="G36" s="62" t="s">
        <v>355</v>
      </c>
      <c r="H36" s="62" t="s">
        <v>355</v>
      </c>
      <c r="I36" s="62" t="s">
        <v>355</v>
      </c>
      <c r="J36" s="62" t="s">
        <v>355</v>
      </c>
      <c r="K36" s="62" t="s">
        <v>355</v>
      </c>
      <c r="L36" s="62" t="s">
        <v>355</v>
      </c>
    </row>
    <row r="37" spans="1:12" ht="101.25" customHeight="1" x14ac:dyDescent="0.2">
      <c r="A37" s="85" t="s">
        <v>251</v>
      </c>
      <c r="B37" s="246" t="s">
        <v>377</v>
      </c>
      <c r="C37" s="247"/>
      <c r="D37" s="248"/>
      <c r="E37" s="62" t="s">
        <v>355</v>
      </c>
      <c r="F37" s="62" t="s">
        <v>355</v>
      </c>
      <c r="G37" s="62" t="s">
        <v>355</v>
      </c>
      <c r="H37" s="62" t="s">
        <v>355</v>
      </c>
      <c r="I37" s="62" t="s">
        <v>355</v>
      </c>
      <c r="J37" s="62" t="s">
        <v>355</v>
      </c>
      <c r="K37" s="62" t="s">
        <v>355</v>
      </c>
      <c r="L37" s="62" t="s">
        <v>355</v>
      </c>
    </row>
    <row r="38" spans="1:12" ht="15.75" customHeight="1" x14ac:dyDescent="0.2">
      <c r="F38" s="1"/>
      <c r="G38" s="1"/>
      <c r="H38" s="1"/>
      <c r="I38" s="1"/>
      <c r="J38" s="1"/>
      <c r="K38" s="3"/>
      <c r="L38" s="1"/>
    </row>
    <row r="39" spans="1:12" ht="15.75" customHeight="1" x14ac:dyDescent="0.2">
      <c r="A39" s="18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 x14ac:dyDescent="0.2">
      <c r="A40" s="18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 x14ac:dyDescent="0.2">
      <c r="A41" s="182"/>
      <c r="B41" s="225"/>
      <c r="C41" s="38"/>
      <c r="D41" s="38"/>
      <c r="E41" s="34"/>
      <c r="F41" s="34"/>
      <c r="G41" s="34"/>
      <c r="H41" s="34"/>
      <c r="I41" s="34"/>
      <c r="J41" s="34"/>
      <c r="K41" s="34"/>
      <c r="L41" s="34"/>
    </row>
    <row r="42" spans="1:12" ht="15.75" customHeight="1" x14ac:dyDescent="0.2">
      <c r="B42" s="225"/>
      <c r="C42" s="38"/>
      <c r="D42" s="38"/>
      <c r="E42" s="34"/>
      <c r="F42" s="34"/>
      <c r="G42" s="34"/>
      <c r="H42" s="34"/>
      <c r="I42" s="34"/>
      <c r="J42" s="34"/>
      <c r="K42" s="34"/>
      <c r="L42" s="34"/>
    </row>
    <row r="43" spans="1:12" ht="15.75" customHeight="1" x14ac:dyDescent="0.2">
      <c r="B43" s="35"/>
      <c r="C43" s="38"/>
      <c r="D43" s="38"/>
      <c r="E43" s="34"/>
      <c r="F43" s="34"/>
      <c r="G43" s="34"/>
      <c r="H43" s="34"/>
      <c r="I43" s="34"/>
      <c r="J43" s="34"/>
      <c r="K43" s="34"/>
      <c r="L43" s="34"/>
    </row>
    <row r="44" spans="1:12" ht="15.75" customHeight="1" x14ac:dyDescent="0.2">
      <c r="B44" s="35"/>
      <c r="C44" s="38"/>
      <c r="D44" s="38"/>
      <c r="E44" s="34"/>
      <c r="F44" s="36"/>
      <c r="G44" s="36"/>
      <c r="H44" s="36"/>
      <c r="I44" s="36"/>
      <c r="J44" s="36"/>
      <c r="K44" s="36"/>
      <c r="L44" s="36"/>
    </row>
    <row r="45" spans="1:12" ht="15.75" customHeight="1" x14ac:dyDescent="0.2">
      <c r="B45" s="225"/>
      <c r="C45" s="38"/>
      <c r="D45" s="38"/>
      <c r="E45" s="34"/>
      <c r="F45" s="37"/>
      <c r="G45" s="37"/>
      <c r="H45" s="37"/>
      <c r="I45" s="37"/>
      <c r="J45" s="37"/>
      <c r="K45" s="37"/>
      <c r="L45" s="37"/>
    </row>
    <row r="46" spans="1:12" ht="15.75" customHeight="1" x14ac:dyDescent="0.2">
      <c r="B46" s="225"/>
      <c r="C46" s="38"/>
      <c r="D46" s="38"/>
      <c r="E46" s="34"/>
      <c r="F46" s="36"/>
      <c r="G46" s="36"/>
      <c r="H46" s="36"/>
      <c r="I46" s="36"/>
      <c r="J46" s="36"/>
      <c r="K46" s="36"/>
      <c r="L46" s="36"/>
    </row>
    <row r="47" spans="1:12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25">
    <mergeCell ref="A10:A11"/>
    <mergeCell ref="A35:A36"/>
    <mergeCell ref="E5:E7"/>
    <mergeCell ref="F5:F7"/>
    <mergeCell ref="H5:L5"/>
    <mergeCell ref="A14:A15"/>
    <mergeCell ref="A16:A34"/>
    <mergeCell ref="A3:L3"/>
    <mergeCell ref="A5:A7"/>
    <mergeCell ref="B5:D7"/>
    <mergeCell ref="G5:G7"/>
    <mergeCell ref="H6:L6"/>
    <mergeCell ref="B45:B46"/>
    <mergeCell ref="B8:D8"/>
    <mergeCell ref="B9:D9"/>
    <mergeCell ref="B10:D11"/>
    <mergeCell ref="B12:D12"/>
    <mergeCell ref="B41:B42"/>
    <mergeCell ref="B13:D13"/>
    <mergeCell ref="B16:D16"/>
    <mergeCell ref="B17:D17"/>
    <mergeCell ref="B34:D34"/>
    <mergeCell ref="B35:D36"/>
    <mergeCell ref="B14:D15"/>
    <mergeCell ref="B37:D37"/>
  </mergeCells>
  <conditionalFormatting sqref="C18:C33">
    <cfRule type="cellIs" dxfId="10" priority="32" stopIfTrue="1" operator="lessThan">
      <formula>0</formula>
    </cfRule>
  </conditionalFormatting>
  <conditionalFormatting sqref="C19">
    <cfRule type="cellIs" dxfId="9" priority="21" stopIfTrue="1" operator="lessThan">
      <formula>0</formula>
    </cfRule>
  </conditionalFormatting>
  <conditionalFormatting sqref="C19">
    <cfRule type="cellIs" dxfId="8" priority="20" stopIfTrue="1" operator="lessThan">
      <formula>0</formula>
    </cfRule>
  </conditionalFormatting>
  <conditionalFormatting sqref="C19">
    <cfRule type="cellIs" dxfId="7" priority="19" stopIfTrue="1" operator="lessThan">
      <formula>0</formula>
    </cfRule>
  </conditionalFormatting>
  <conditionalFormatting sqref="C20">
    <cfRule type="cellIs" dxfId="6" priority="11" stopIfTrue="1" operator="lessThan">
      <formula>0</formula>
    </cfRule>
  </conditionalFormatting>
  <conditionalFormatting sqref="C20">
    <cfRule type="cellIs" dxfId="5" priority="10" stopIfTrue="1" operator="lessThan">
      <formula>0</formula>
    </cfRule>
  </conditionalFormatting>
  <conditionalFormatting sqref="C20">
    <cfRule type="cellIs" dxfId="4" priority="9" stopIfTrue="1" operator="lessThan">
      <formula>0</formula>
    </cfRule>
  </conditionalFormatting>
  <conditionalFormatting sqref="C21">
    <cfRule type="cellIs" dxfId="3" priority="8" stopIfTrue="1" operator="lessThan">
      <formula>0</formula>
    </cfRule>
  </conditionalFormatting>
  <conditionalFormatting sqref="C21">
    <cfRule type="cellIs" dxfId="2" priority="7" stopIfTrue="1" operator="lessThan">
      <formula>0</formula>
    </cfRule>
  </conditionalFormatting>
  <conditionalFormatting sqref="C21">
    <cfRule type="cellIs" dxfId="1" priority="6" stopIfTrue="1" operator="lessThan">
      <formula>0</formula>
    </cfRule>
  </conditionalFormatting>
  <pageMargins left="0.78740157480314965" right="0.39370078740157483" top="0.78740157480314965" bottom="0.78740157480314965" header="0.39370078740157483" footer="0.31496062992125984"/>
  <pageSetup paperSize="9" scale="59" firstPageNumber="7" fitToHeight="0" orientation="landscape" useFirstPageNumber="1" r:id="rId1"/>
  <headerFooter alignWithMargins="0">
    <oddHeader>&amp;C&amp;"Times New Roman,обычный"&amp;P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view="pageBreakPreview" zoomScaleNormal="80" zoomScaleSheetLayoutView="100" workbookViewId="0"/>
  </sheetViews>
  <sheetFormatPr defaultColWidth="9.140625" defaultRowHeight="12.95" customHeight="1" x14ac:dyDescent="0.2"/>
  <cols>
    <col min="1" max="1" width="6.7109375" style="44" customWidth="1"/>
    <col min="2" max="2" width="47.42578125" style="44" customWidth="1"/>
    <col min="3" max="3" width="11.28515625" style="44" customWidth="1"/>
    <col min="4" max="8" width="8.7109375" style="44" customWidth="1"/>
    <col min="9" max="9" width="11.28515625" style="44" customWidth="1"/>
    <col min="10" max="14" width="8.7109375" style="44" customWidth="1"/>
    <col min="15" max="15" width="11.28515625" style="44" customWidth="1"/>
    <col min="16" max="16" width="9.85546875" style="44" customWidth="1"/>
    <col min="17" max="20" width="9.7109375" style="44" customWidth="1"/>
    <col min="21" max="21" width="11.28515625" style="44" customWidth="1"/>
    <col min="22" max="26" width="8.7109375" style="44" customWidth="1"/>
    <col min="27" max="27" width="11.28515625" style="44" customWidth="1"/>
    <col min="28" max="32" width="8.7109375" style="44" customWidth="1"/>
    <col min="33" max="16384" width="9.140625" style="44"/>
  </cols>
  <sheetData>
    <row r="1" spans="1:35" ht="15.75" customHeight="1" x14ac:dyDescent="0.2">
      <c r="AF1" s="84" t="s">
        <v>378</v>
      </c>
    </row>
    <row r="2" spans="1:35" ht="12.95" customHeight="1" x14ac:dyDescent="0.25">
      <c r="AA2" s="52"/>
      <c r="AB2" s="53"/>
      <c r="AC2" s="53"/>
      <c r="AD2" s="53"/>
      <c r="AE2" s="53"/>
      <c r="AF2" s="54"/>
    </row>
    <row r="3" spans="1:35" ht="101.25" customHeight="1" x14ac:dyDescent="0.2">
      <c r="A3" s="269" t="s">
        <v>379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</row>
    <row r="4" spans="1:35" ht="13.5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</row>
    <row r="5" spans="1:35" ht="18.75" customHeight="1" x14ac:dyDescent="0.2">
      <c r="A5" s="268" t="s">
        <v>55</v>
      </c>
      <c r="B5" s="268" t="s">
        <v>68</v>
      </c>
      <c r="C5" s="268" t="s">
        <v>69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 t="s">
        <v>70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</row>
    <row r="6" spans="1:35" ht="99.2" customHeight="1" x14ac:dyDescent="0.2">
      <c r="A6" s="268"/>
      <c r="B6" s="268"/>
      <c r="C6" s="271" t="s">
        <v>71</v>
      </c>
      <c r="D6" s="271"/>
      <c r="E6" s="271"/>
      <c r="F6" s="271"/>
      <c r="G6" s="271"/>
      <c r="H6" s="271"/>
      <c r="I6" s="271" t="s">
        <v>72</v>
      </c>
      <c r="J6" s="271"/>
      <c r="K6" s="271"/>
      <c r="L6" s="271"/>
      <c r="M6" s="271"/>
      <c r="N6" s="271"/>
      <c r="O6" s="271" t="s">
        <v>137</v>
      </c>
      <c r="P6" s="271"/>
      <c r="Q6" s="271"/>
      <c r="R6" s="271"/>
      <c r="S6" s="271"/>
      <c r="T6" s="271"/>
      <c r="U6" s="271" t="s">
        <v>74</v>
      </c>
      <c r="V6" s="271"/>
      <c r="W6" s="271"/>
      <c r="X6" s="271"/>
      <c r="Y6" s="271"/>
      <c r="Z6" s="271"/>
      <c r="AA6" s="271" t="s">
        <v>138</v>
      </c>
      <c r="AB6" s="271"/>
      <c r="AC6" s="271"/>
      <c r="AD6" s="271"/>
      <c r="AE6" s="271"/>
      <c r="AF6" s="271"/>
    </row>
    <row r="7" spans="1:35" ht="20.25" customHeight="1" x14ac:dyDescent="0.2">
      <c r="A7" s="268"/>
      <c r="B7" s="268"/>
      <c r="C7" s="217" t="s">
        <v>128</v>
      </c>
      <c r="D7" s="218" t="s">
        <v>76</v>
      </c>
      <c r="E7" s="218"/>
      <c r="F7" s="218"/>
      <c r="G7" s="218"/>
      <c r="H7" s="218"/>
      <c r="I7" s="217" t="s">
        <v>128</v>
      </c>
      <c r="J7" s="218" t="s">
        <v>76</v>
      </c>
      <c r="K7" s="218"/>
      <c r="L7" s="218"/>
      <c r="M7" s="218"/>
      <c r="N7" s="218"/>
      <c r="O7" s="217" t="s">
        <v>128</v>
      </c>
      <c r="P7" s="218" t="s">
        <v>275</v>
      </c>
      <c r="Q7" s="218"/>
      <c r="R7" s="218"/>
      <c r="S7" s="218"/>
      <c r="T7" s="218"/>
      <c r="U7" s="217" t="s">
        <v>128</v>
      </c>
      <c r="V7" s="218" t="s">
        <v>76</v>
      </c>
      <c r="W7" s="218"/>
      <c r="X7" s="218"/>
      <c r="Y7" s="218"/>
      <c r="Z7" s="218"/>
      <c r="AA7" s="217" t="s">
        <v>128</v>
      </c>
      <c r="AB7" s="218" t="s">
        <v>76</v>
      </c>
      <c r="AC7" s="218"/>
      <c r="AD7" s="218"/>
      <c r="AE7" s="218"/>
      <c r="AF7" s="218"/>
    </row>
    <row r="8" spans="1:35" ht="40.5" customHeight="1" x14ac:dyDescent="0.2">
      <c r="A8" s="268"/>
      <c r="B8" s="268"/>
      <c r="C8" s="217"/>
      <c r="D8" s="93">
        <v>2024</v>
      </c>
      <c r="E8" s="93">
        <v>2025</v>
      </c>
      <c r="F8" s="94">
        <v>2026</v>
      </c>
      <c r="G8" s="94">
        <v>2027</v>
      </c>
      <c r="H8" s="94">
        <v>2028</v>
      </c>
      <c r="I8" s="217"/>
      <c r="J8" s="93">
        <v>2024</v>
      </c>
      <c r="K8" s="93">
        <v>2025</v>
      </c>
      <c r="L8" s="94">
        <v>2026</v>
      </c>
      <c r="M8" s="94">
        <v>2027</v>
      </c>
      <c r="N8" s="94">
        <v>2028</v>
      </c>
      <c r="O8" s="217"/>
      <c r="P8" s="93">
        <v>2024</v>
      </c>
      <c r="Q8" s="93">
        <v>2025</v>
      </c>
      <c r="R8" s="94">
        <v>2026</v>
      </c>
      <c r="S8" s="94">
        <v>2027</v>
      </c>
      <c r="T8" s="94">
        <v>2028</v>
      </c>
      <c r="U8" s="217"/>
      <c r="V8" s="93">
        <v>2024</v>
      </c>
      <c r="W8" s="93">
        <v>2025</v>
      </c>
      <c r="X8" s="94">
        <v>2026</v>
      </c>
      <c r="Y8" s="94">
        <v>2027</v>
      </c>
      <c r="Z8" s="94">
        <v>2028</v>
      </c>
      <c r="AA8" s="217"/>
      <c r="AB8" s="93">
        <v>2024</v>
      </c>
      <c r="AC8" s="93">
        <v>2025</v>
      </c>
      <c r="AD8" s="94">
        <v>2026</v>
      </c>
      <c r="AE8" s="94">
        <v>2027</v>
      </c>
      <c r="AF8" s="94">
        <v>2028</v>
      </c>
    </row>
    <row r="9" spans="1:35" s="104" customFormat="1" ht="16.5" customHeight="1" x14ac:dyDescent="0.25">
      <c r="A9" s="102">
        <v>1</v>
      </c>
      <c r="B9" s="102">
        <v>2</v>
      </c>
      <c r="C9" s="103">
        <v>3</v>
      </c>
      <c r="D9" s="103">
        <v>4</v>
      </c>
      <c r="E9" s="103">
        <v>5</v>
      </c>
      <c r="F9" s="103">
        <v>6</v>
      </c>
      <c r="G9" s="103">
        <v>7</v>
      </c>
      <c r="H9" s="103">
        <v>8</v>
      </c>
      <c r="I9" s="103">
        <v>9</v>
      </c>
      <c r="J9" s="103">
        <v>10</v>
      </c>
      <c r="K9" s="103">
        <v>11</v>
      </c>
      <c r="L9" s="103">
        <v>12</v>
      </c>
      <c r="M9" s="103">
        <v>13</v>
      </c>
      <c r="N9" s="103">
        <v>14</v>
      </c>
      <c r="O9" s="103">
        <v>15</v>
      </c>
      <c r="P9" s="103">
        <v>16</v>
      </c>
      <c r="Q9" s="103">
        <v>17</v>
      </c>
      <c r="R9" s="103">
        <v>18</v>
      </c>
      <c r="S9" s="103">
        <v>19</v>
      </c>
      <c r="T9" s="103">
        <v>20</v>
      </c>
      <c r="U9" s="103">
        <v>21</v>
      </c>
      <c r="V9" s="103">
        <v>22</v>
      </c>
      <c r="W9" s="103">
        <v>23</v>
      </c>
      <c r="X9" s="103">
        <v>24</v>
      </c>
      <c r="Y9" s="103">
        <v>25</v>
      </c>
      <c r="Z9" s="103">
        <v>26</v>
      </c>
      <c r="AA9" s="103">
        <v>27</v>
      </c>
      <c r="AB9" s="103">
        <v>28</v>
      </c>
      <c r="AC9" s="103">
        <v>29</v>
      </c>
      <c r="AD9" s="103">
        <v>30</v>
      </c>
      <c r="AE9" s="103">
        <v>31</v>
      </c>
      <c r="AF9" s="103">
        <v>32</v>
      </c>
    </row>
    <row r="10" spans="1:35" ht="15.75" x14ac:dyDescent="0.2">
      <c r="A10" s="95" t="s">
        <v>81</v>
      </c>
      <c r="B10" s="272" t="s">
        <v>233</v>
      </c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4"/>
    </row>
    <row r="11" spans="1:35" ht="47.25" x14ac:dyDescent="0.2">
      <c r="A11" s="95" t="s">
        <v>110</v>
      </c>
      <c r="B11" s="98" t="str">
        <f>'3-ИП ТС'!C18</f>
        <v>Реконструкция участка теплосети № 3 от 3к7-02 - 3к1с магистраль 02 в г. Смоленск, Промышленный район, ул. 25 Сентября</v>
      </c>
      <c r="C11" s="96">
        <v>0.121</v>
      </c>
      <c r="D11" s="96">
        <v>0.11899999999999999</v>
      </c>
      <c r="E11" s="96">
        <v>0.13300000000000001</v>
      </c>
      <c r="F11" s="96">
        <v>0.126</v>
      </c>
      <c r="G11" s="96">
        <v>0.122</v>
      </c>
      <c r="H11" s="96">
        <v>0.11899999999999999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 t="s">
        <v>355</v>
      </c>
      <c r="P11" s="91" t="s">
        <v>355</v>
      </c>
      <c r="Q11" s="91" t="s">
        <v>355</v>
      </c>
      <c r="R11" s="91" t="s">
        <v>355</v>
      </c>
      <c r="S11" s="91" t="s">
        <v>355</v>
      </c>
      <c r="T11" s="91" t="s">
        <v>355</v>
      </c>
      <c r="U11" s="143">
        <v>2.3383472446285714</v>
      </c>
      <c r="V11" s="143">
        <v>2.1625480589142856</v>
      </c>
      <c r="W11" s="143">
        <v>1.6351505017714283</v>
      </c>
      <c r="X11" s="143">
        <v>1.6351505017714283</v>
      </c>
      <c r="Y11" s="143">
        <v>1.6351505017714283</v>
      </c>
      <c r="Z11" s="143">
        <v>1.6351505017714283</v>
      </c>
      <c r="AA11" s="136">
        <v>1101.9227555587679</v>
      </c>
      <c r="AB11" s="136">
        <v>1019.079147282768</v>
      </c>
      <c r="AC11" s="136">
        <v>770.54832245476791</v>
      </c>
      <c r="AD11" s="136">
        <v>770.54832245476791</v>
      </c>
      <c r="AE11" s="136">
        <v>770.54832245476791</v>
      </c>
      <c r="AF11" s="136">
        <v>770.54832245476791</v>
      </c>
      <c r="AH11" s="141"/>
      <c r="AI11" s="142"/>
    </row>
    <row r="12" spans="1:35" ht="47.25" x14ac:dyDescent="0.2">
      <c r="A12" s="95" t="s">
        <v>83</v>
      </c>
      <c r="B12" s="98" t="str">
        <f>'3-ИП ТС'!C19</f>
        <v>Техническое перевооружение участка теплосети № 3 от 3.15к1 – 3.15к3 в г. Смоленск, ул. Кловская</v>
      </c>
      <c r="C12" s="96">
        <v>0.121</v>
      </c>
      <c r="D12" s="96">
        <v>0.11899999999999999</v>
      </c>
      <c r="E12" s="96">
        <v>0.13300000000000001</v>
      </c>
      <c r="F12" s="96">
        <v>0.126</v>
      </c>
      <c r="G12" s="96">
        <v>0.122</v>
      </c>
      <c r="H12" s="96">
        <v>0.11899999999999999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1" t="s">
        <v>355</v>
      </c>
      <c r="P12" s="91" t="s">
        <v>355</v>
      </c>
      <c r="Q12" s="91" t="s">
        <v>355</v>
      </c>
      <c r="R12" s="91" t="s">
        <v>355</v>
      </c>
      <c r="S12" s="91" t="s">
        <v>355</v>
      </c>
      <c r="T12" s="91" t="s">
        <v>355</v>
      </c>
      <c r="U12" s="143">
        <v>2.3401329433098592</v>
      </c>
      <c r="V12" s="143">
        <v>2.1482002109154932</v>
      </c>
      <c r="W12" s="143">
        <v>1.5724020137323944</v>
      </c>
      <c r="X12" s="143">
        <v>1.5724020137323944</v>
      </c>
      <c r="Y12" s="143">
        <v>1.5724020137323944</v>
      </c>
      <c r="Z12" s="143">
        <v>1.5724020137323944</v>
      </c>
      <c r="AA12" s="136">
        <v>707.79661003349997</v>
      </c>
      <c r="AB12" s="136">
        <v>649.74463579350004</v>
      </c>
      <c r="AC12" s="136">
        <v>475.5887130735</v>
      </c>
      <c r="AD12" s="136">
        <v>475.5887130735</v>
      </c>
      <c r="AE12" s="136">
        <v>475.5887130735</v>
      </c>
      <c r="AF12" s="136">
        <v>475.5887130735</v>
      </c>
      <c r="AH12" s="141"/>
      <c r="AI12" s="141"/>
    </row>
    <row r="13" spans="1:35" ht="47.25" customHeight="1" x14ac:dyDescent="0.2">
      <c r="A13" s="95" t="s">
        <v>84</v>
      </c>
      <c r="B13" s="98" t="str">
        <f>'3-ИП ТС'!C20</f>
        <v>Техническое перевооружение участка теплосети № 3 от 3к4-01  - 3к1с в г. Смоленск, ул. 25 Сентября</v>
      </c>
      <c r="C13" s="96">
        <v>0.121</v>
      </c>
      <c r="D13" s="96">
        <v>0.11899999999999999</v>
      </c>
      <c r="E13" s="96">
        <v>0.13300000000000001</v>
      </c>
      <c r="F13" s="96">
        <v>0.126</v>
      </c>
      <c r="G13" s="96">
        <v>0.122</v>
      </c>
      <c r="H13" s="96">
        <v>0.11899999999999999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1" t="s">
        <v>355</v>
      </c>
      <c r="P13" s="91" t="s">
        <v>355</v>
      </c>
      <c r="Q13" s="91" t="s">
        <v>355</v>
      </c>
      <c r="R13" s="91" t="s">
        <v>355</v>
      </c>
      <c r="S13" s="91" t="s">
        <v>355</v>
      </c>
      <c r="T13" s="91" t="s">
        <v>355</v>
      </c>
      <c r="U13" s="143">
        <v>2.3851538365390246</v>
      </c>
      <c r="V13" s="143">
        <v>2.3851538365390246</v>
      </c>
      <c r="W13" s="143">
        <v>2.3851538365390246</v>
      </c>
      <c r="X13" s="143">
        <v>2.3851538365390246</v>
      </c>
      <c r="Y13" s="143">
        <v>2.3851538365390246</v>
      </c>
      <c r="Z13" s="143">
        <v>2.3851538365390246</v>
      </c>
      <c r="AA13" s="136">
        <v>590.65949608052404</v>
      </c>
      <c r="AB13" s="136">
        <v>590.65949608052404</v>
      </c>
      <c r="AC13" s="136">
        <v>590.65949608052404</v>
      </c>
      <c r="AD13" s="136">
        <v>590.65949608052404</v>
      </c>
      <c r="AE13" s="136">
        <v>590.65949608052404</v>
      </c>
      <c r="AF13" s="136">
        <v>590.65949608052404</v>
      </c>
      <c r="AH13" s="141"/>
      <c r="AI13" s="141"/>
    </row>
    <row r="14" spans="1:35" ht="47.25" x14ac:dyDescent="0.2">
      <c r="A14" s="95" t="s">
        <v>85</v>
      </c>
      <c r="B14" s="98" t="str">
        <f>'3-ИП ТС'!C21</f>
        <v xml:space="preserve">Техническое перевооружение участка теплосети № 3 от 3к31 - 3к32  в г. Смоленск, ул. Николаева, Н.-Неман </v>
      </c>
      <c r="C14" s="96">
        <v>0.121</v>
      </c>
      <c r="D14" s="96">
        <v>0.11899999999999999</v>
      </c>
      <c r="E14" s="96">
        <v>0.13300000000000001</v>
      </c>
      <c r="F14" s="96">
        <v>0.126</v>
      </c>
      <c r="G14" s="96">
        <v>0.122</v>
      </c>
      <c r="H14" s="96">
        <v>0.11899999999999999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 t="s">
        <v>355</v>
      </c>
      <c r="P14" s="91" t="s">
        <v>355</v>
      </c>
      <c r="Q14" s="91" t="s">
        <v>355</v>
      </c>
      <c r="R14" s="91" t="s">
        <v>355</v>
      </c>
      <c r="S14" s="91" t="s">
        <v>355</v>
      </c>
      <c r="T14" s="91" t="s">
        <v>355</v>
      </c>
      <c r="U14" s="143">
        <v>2.3383472446285714</v>
      </c>
      <c r="V14" s="143">
        <v>2.3383472446285714</v>
      </c>
      <c r="W14" s="143">
        <v>2.1625480589142856</v>
      </c>
      <c r="X14" s="143">
        <v>1.6351505017714287</v>
      </c>
      <c r="Y14" s="143">
        <v>1.6351505017714287</v>
      </c>
      <c r="Z14" s="143">
        <v>1.6351505017714287</v>
      </c>
      <c r="AA14" s="136">
        <v>530.33715508175999</v>
      </c>
      <c r="AB14" s="136">
        <v>530.33715508175999</v>
      </c>
      <c r="AC14" s="136">
        <v>490.46589976176</v>
      </c>
      <c r="AD14" s="136">
        <v>370.85213380176003</v>
      </c>
      <c r="AE14" s="136">
        <v>370.85213380176003</v>
      </c>
      <c r="AF14" s="136">
        <v>370.85213380176003</v>
      </c>
      <c r="AH14" s="141"/>
      <c r="AI14" s="142"/>
    </row>
    <row r="15" spans="1:35" ht="63" x14ac:dyDescent="0.2">
      <c r="A15" s="95" t="s">
        <v>111</v>
      </c>
      <c r="B15" s="98" t="str">
        <f>'3-ИП ТС'!C22</f>
        <v>Реконструкция тепловой сети 1к0-ЦТП8 (190), кадастровый номер 67:01:2003:43:0248, участок, ограниченный ТК от 1к7 до 1к11 по ул. 12 лет Октября, Фрунзе</v>
      </c>
      <c r="C15" s="96">
        <v>0.121</v>
      </c>
      <c r="D15" s="96">
        <v>0.11899999999999999</v>
      </c>
      <c r="E15" s="96">
        <v>0.13300000000000001</v>
      </c>
      <c r="F15" s="96">
        <v>0.126</v>
      </c>
      <c r="G15" s="96">
        <v>0.122</v>
      </c>
      <c r="H15" s="96">
        <v>0.11899999999999999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1" t="s">
        <v>355</v>
      </c>
      <c r="P15" s="91" t="s">
        <v>355</v>
      </c>
      <c r="Q15" s="91" t="s">
        <v>355</v>
      </c>
      <c r="R15" s="91" t="s">
        <v>355</v>
      </c>
      <c r="S15" s="91" t="s">
        <v>355</v>
      </c>
      <c r="T15" s="91" t="s">
        <v>355</v>
      </c>
      <c r="U15" s="143">
        <v>2.3471858621249999</v>
      </c>
      <c r="V15" s="143">
        <v>2.3471858621249999</v>
      </c>
      <c r="W15" s="143">
        <v>2.3471858621249999</v>
      </c>
      <c r="X15" s="143">
        <v>2.3471858621249999</v>
      </c>
      <c r="Y15" s="143">
        <v>2.1816893621249998</v>
      </c>
      <c r="Z15" s="143">
        <v>1.6851998621249997</v>
      </c>
      <c r="AA15" s="136">
        <v>1747.43293063482</v>
      </c>
      <c r="AB15" s="136">
        <v>1747.43293063482</v>
      </c>
      <c r="AC15" s="136">
        <v>1747.43293063482</v>
      </c>
      <c r="AD15" s="136">
        <v>1747.43293063482</v>
      </c>
      <c r="AE15" s="136">
        <v>1624.2240963148199</v>
      </c>
      <c r="AF15" s="136">
        <v>1254.5975933548198</v>
      </c>
      <c r="AH15" s="141"/>
      <c r="AI15" s="141"/>
    </row>
    <row r="16" spans="1:35" ht="63" customHeight="1" x14ac:dyDescent="0.2">
      <c r="A16" s="95" t="s">
        <v>112</v>
      </c>
      <c r="B16" s="98" t="str">
        <f>'3-ИП ТС'!C23</f>
        <v>Техническое перевооружение участка теплосети № 3 от 3к5-02 до 3к7-02 в г. Смоленск, Промышленный район, ул. 25 Сентября</v>
      </c>
      <c r="C16" s="96">
        <v>0.121</v>
      </c>
      <c r="D16" s="96">
        <v>0.11899999999999999</v>
      </c>
      <c r="E16" s="96">
        <v>0.13300000000000001</v>
      </c>
      <c r="F16" s="96">
        <v>0.126</v>
      </c>
      <c r="G16" s="96">
        <v>0.122</v>
      </c>
      <c r="H16" s="96">
        <v>0.11899999999999999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1" t="s">
        <v>355</v>
      </c>
      <c r="P16" s="91" t="s">
        <v>355</v>
      </c>
      <c r="Q16" s="91" t="s">
        <v>355</v>
      </c>
      <c r="R16" s="91" t="s">
        <v>355</v>
      </c>
      <c r="S16" s="91" t="s">
        <v>355</v>
      </c>
      <c r="T16" s="91" t="s">
        <v>355</v>
      </c>
      <c r="U16" s="143">
        <v>2.3383472446285714</v>
      </c>
      <c r="V16" s="143">
        <v>2.3383472446285714</v>
      </c>
      <c r="W16" s="143">
        <v>2.3383472446285714</v>
      </c>
      <c r="X16" s="143">
        <v>2.3383472446285714</v>
      </c>
      <c r="Y16" s="143">
        <v>2.3383472446285714</v>
      </c>
      <c r="Z16" s="143">
        <v>2.1625480589142856</v>
      </c>
      <c r="AA16" s="136">
        <v>742.47201711446394</v>
      </c>
      <c r="AB16" s="136">
        <v>742.47201711446394</v>
      </c>
      <c r="AC16" s="136">
        <v>742.47201711446394</v>
      </c>
      <c r="AD16" s="136">
        <v>742.47201711446394</v>
      </c>
      <c r="AE16" s="136">
        <v>742.47201711446394</v>
      </c>
      <c r="AF16" s="136">
        <v>686.65225966646392</v>
      </c>
      <c r="AH16" s="141"/>
      <c r="AI16" s="141"/>
    </row>
    <row r="17" spans="1:35" ht="63" x14ac:dyDescent="0.2">
      <c r="A17" s="95" t="s">
        <v>303</v>
      </c>
      <c r="B17" s="98" t="str">
        <f>'3-ИП ТС'!C24</f>
        <v>Капитальный ремонт участка теплосети «Центральная часть города», участок, ограниченный ТК от 2к17 до 2к18, г. Смоленск, ул. Парижской Коммуны</v>
      </c>
      <c r="C17" s="96">
        <v>0.121</v>
      </c>
      <c r="D17" s="96">
        <v>0.11899999999999999</v>
      </c>
      <c r="E17" s="96">
        <v>0.13300000000000001</v>
      </c>
      <c r="F17" s="96">
        <v>0.126</v>
      </c>
      <c r="G17" s="96">
        <v>0.122</v>
      </c>
      <c r="H17" s="96">
        <v>0.11899999999999999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1" t="s">
        <v>355</v>
      </c>
      <c r="P17" s="91" t="s">
        <v>355</v>
      </c>
      <c r="Q17" s="91" t="s">
        <v>355</v>
      </c>
      <c r="R17" s="91" t="s">
        <v>355</v>
      </c>
      <c r="S17" s="91" t="s">
        <v>355</v>
      </c>
      <c r="T17" s="91" t="s">
        <v>355</v>
      </c>
      <c r="U17" s="143">
        <v>2.3383472446285714</v>
      </c>
      <c r="V17" s="143">
        <v>2.0498336017714287</v>
      </c>
      <c r="W17" s="143">
        <v>1.1842926731999999</v>
      </c>
      <c r="X17" s="143">
        <v>1.1842926731999999</v>
      </c>
      <c r="Y17" s="143">
        <v>1.1842926731999999</v>
      </c>
      <c r="Z17" s="143">
        <v>1.1842926731999999</v>
      </c>
      <c r="AA17" s="136">
        <v>810.23732026380003</v>
      </c>
      <c r="AB17" s="136">
        <v>710.26734301379997</v>
      </c>
      <c r="AC17" s="136">
        <v>410.35741126379997</v>
      </c>
      <c r="AD17" s="136">
        <v>410.35741126379997</v>
      </c>
      <c r="AE17" s="136">
        <v>410.35741126379997</v>
      </c>
      <c r="AF17" s="136">
        <v>410.35741126379997</v>
      </c>
      <c r="AH17" s="141"/>
      <c r="AI17" s="142"/>
    </row>
    <row r="18" spans="1:35" ht="47.25" x14ac:dyDescent="0.2">
      <c r="A18" s="95" t="s">
        <v>304</v>
      </c>
      <c r="B18" s="98" t="str">
        <f>'3-ИП ТС'!C25</f>
        <v>Техническое перевооружение участка теплосети № 2 от 2к13 до 2к15, г. Смоленск, ул. Соборная гора</v>
      </c>
      <c r="C18" s="96">
        <v>0.121</v>
      </c>
      <c r="D18" s="96">
        <v>0.11899999999999999</v>
      </c>
      <c r="E18" s="96">
        <v>0.13300000000000001</v>
      </c>
      <c r="F18" s="96">
        <v>0.126</v>
      </c>
      <c r="G18" s="96">
        <v>0.122</v>
      </c>
      <c r="H18" s="96">
        <v>0.11899999999999999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1" t="s">
        <v>355</v>
      </c>
      <c r="P18" s="91" t="s">
        <v>355</v>
      </c>
      <c r="Q18" s="91" t="s">
        <v>355</v>
      </c>
      <c r="R18" s="91" t="s">
        <v>355</v>
      </c>
      <c r="S18" s="91" t="s">
        <v>355</v>
      </c>
      <c r="T18" s="91" t="s">
        <v>355</v>
      </c>
      <c r="U18" s="143">
        <v>2.3383472446285714</v>
      </c>
      <c r="V18" s="143">
        <v>2.3383472446285714</v>
      </c>
      <c r="W18" s="143">
        <v>2.3383472446285714</v>
      </c>
      <c r="X18" s="143">
        <v>2.3383472446285714</v>
      </c>
      <c r="Y18" s="143">
        <v>2.3383472446285714</v>
      </c>
      <c r="Z18" s="143">
        <v>2.3383472446285714</v>
      </c>
      <c r="AA18" s="136">
        <v>427.21604159364</v>
      </c>
      <c r="AB18" s="136">
        <v>427.21604159364</v>
      </c>
      <c r="AC18" s="136">
        <v>427.21604159364</v>
      </c>
      <c r="AD18" s="136">
        <v>427.21604159364</v>
      </c>
      <c r="AE18" s="136">
        <v>427.21604159364</v>
      </c>
      <c r="AF18" s="136">
        <v>427.21604159364</v>
      </c>
      <c r="AH18" s="141"/>
      <c r="AI18" s="141"/>
    </row>
    <row r="19" spans="1:35" ht="48" customHeight="1" x14ac:dyDescent="0.2">
      <c r="A19" s="95" t="s">
        <v>305</v>
      </c>
      <c r="B19" s="98" t="str">
        <f>'3-ИП ТС'!C26</f>
        <v>Техническое перевооружение участка теплосети № 2 от 2к42б до 2к43, г. Смоленск, ул. Тенишевой</v>
      </c>
      <c r="C19" s="96">
        <v>0.121</v>
      </c>
      <c r="D19" s="96">
        <v>0.11899999999999999</v>
      </c>
      <c r="E19" s="96">
        <v>0.13300000000000001</v>
      </c>
      <c r="F19" s="96">
        <v>0.126</v>
      </c>
      <c r="G19" s="96">
        <v>0.122</v>
      </c>
      <c r="H19" s="96">
        <v>0.11899999999999999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1" t="s">
        <v>355</v>
      </c>
      <c r="P19" s="91" t="s">
        <v>355</v>
      </c>
      <c r="Q19" s="91" t="s">
        <v>355</v>
      </c>
      <c r="R19" s="91" t="s">
        <v>355</v>
      </c>
      <c r="S19" s="91" t="s">
        <v>355</v>
      </c>
      <c r="T19" s="91" t="s">
        <v>355</v>
      </c>
      <c r="U19" s="143">
        <v>2.3401329433098592</v>
      </c>
      <c r="V19" s="143">
        <v>2.3401329433098592</v>
      </c>
      <c r="W19" s="143">
        <v>2.3401329433098592</v>
      </c>
      <c r="X19" s="143">
        <v>2.3401329433098592</v>
      </c>
      <c r="Y19" s="143">
        <v>2.3401329433098592</v>
      </c>
      <c r="Z19" s="143">
        <v>2.3401329433098592</v>
      </c>
      <c r="AA19" s="136">
        <v>474.52279771259998</v>
      </c>
      <c r="AB19" s="136">
        <v>474.52279771259998</v>
      </c>
      <c r="AC19" s="136">
        <v>474.52279771259998</v>
      </c>
      <c r="AD19" s="136">
        <v>474.52279771259998</v>
      </c>
      <c r="AE19" s="136">
        <v>474.52279771259998</v>
      </c>
      <c r="AF19" s="136">
        <v>474.52279771259998</v>
      </c>
      <c r="AH19" s="141"/>
      <c r="AI19" s="141"/>
    </row>
    <row r="20" spans="1:35" ht="45.75" customHeight="1" x14ac:dyDescent="0.2">
      <c r="A20" s="95" t="s">
        <v>306</v>
      </c>
      <c r="B20" s="98" t="str">
        <f>'3-ИП ТС'!C27</f>
        <v>Техническое перевооружение участка теплосети № 3 от 3к32 до 3к34, г. Смоленск, ул. Н.-Неман</v>
      </c>
      <c r="C20" s="96">
        <v>0.121</v>
      </c>
      <c r="D20" s="96">
        <v>0.11899999999999999</v>
      </c>
      <c r="E20" s="96">
        <v>0.13300000000000001</v>
      </c>
      <c r="F20" s="96">
        <v>0.126</v>
      </c>
      <c r="G20" s="96">
        <v>0.122</v>
      </c>
      <c r="H20" s="96">
        <v>0.11899999999999999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1" t="s">
        <v>355</v>
      </c>
      <c r="P20" s="91" t="s">
        <v>355</v>
      </c>
      <c r="Q20" s="91" t="s">
        <v>355</v>
      </c>
      <c r="R20" s="91" t="s">
        <v>355</v>
      </c>
      <c r="S20" s="91" t="s">
        <v>355</v>
      </c>
      <c r="T20" s="91" t="s">
        <v>355</v>
      </c>
      <c r="U20" s="143">
        <v>2.3383472446285714</v>
      </c>
      <c r="V20" s="143">
        <v>2.3383472446285714</v>
      </c>
      <c r="W20" s="143">
        <v>2.3383472446285714</v>
      </c>
      <c r="X20" s="143">
        <v>2.3383472446285714</v>
      </c>
      <c r="Y20" s="143">
        <v>2.3383472446285714</v>
      </c>
      <c r="Z20" s="143">
        <v>2.3383472446285714</v>
      </c>
      <c r="AA20" s="136">
        <v>1149.0638360104799</v>
      </c>
      <c r="AB20" s="136">
        <v>1149.0638360104799</v>
      </c>
      <c r="AC20" s="136">
        <v>1149.0638360104799</v>
      </c>
      <c r="AD20" s="136">
        <v>1149.0638360104799</v>
      </c>
      <c r="AE20" s="136">
        <v>1149.0638360104799</v>
      </c>
      <c r="AF20" s="136">
        <v>1149.0638360104799</v>
      </c>
      <c r="AH20" s="141"/>
      <c r="AI20" s="141"/>
    </row>
    <row r="21" spans="1:35" ht="45.75" customHeight="1" x14ac:dyDescent="0.2">
      <c r="A21" s="95" t="s">
        <v>307</v>
      </c>
      <c r="B21" s="98" t="str">
        <f>'3-ИП ТС'!C28</f>
        <v>Техническое перевооружение участка теплосети №3 от 3к36а до 3к38, г. Смоленск,  ул. Н.-Неман</v>
      </c>
      <c r="C21" s="96">
        <v>0.121</v>
      </c>
      <c r="D21" s="96">
        <v>0.11899999999999999</v>
      </c>
      <c r="E21" s="96">
        <v>0.13300000000000001</v>
      </c>
      <c r="F21" s="96">
        <v>0.126</v>
      </c>
      <c r="G21" s="96">
        <v>0.122</v>
      </c>
      <c r="H21" s="96">
        <v>0.11899999999999999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1" t="s">
        <v>355</v>
      </c>
      <c r="P21" s="91" t="s">
        <v>355</v>
      </c>
      <c r="Q21" s="91" t="s">
        <v>355</v>
      </c>
      <c r="R21" s="91" t="s">
        <v>355</v>
      </c>
      <c r="S21" s="91" t="s">
        <v>355</v>
      </c>
      <c r="T21" s="91" t="s">
        <v>355</v>
      </c>
      <c r="U21" s="143">
        <v>1.5940236752910457</v>
      </c>
      <c r="V21" s="143">
        <v>1.5940236752910457</v>
      </c>
      <c r="W21" s="143">
        <v>1.5940236752910457</v>
      </c>
      <c r="X21" s="143">
        <v>1.5940236752910457</v>
      </c>
      <c r="Y21" s="143">
        <v>1.5940236752910457</v>
      </c>
      <c r="Z21" s="143">
        <v>1.5940236752910457</v>
      </c>
      <c r="AA21" s="136">
        <v>422.99012247523194</v>
      </c>
      <c r="AB21" s="136">
        <v>422.99012247523194</v>
      </c>
      <c r="AC21" s="136">
        <v>422.99012247523194</v>
      </c>
      <c r="AD21" s="136">
        <v>422.99012247523194</v>
      </c>
      <c r="AE21" s="136">
        <v>422.99012247523194</v>
      </c>
      <c r="AF21" s="136">
        <v>422.99012247523194</v>
      </c>
      <c r="AH21" s="141"/>
      <c r="AI21" s="141"/>
    </row>
    <row r="22" spans="1:35" ht="47.25" x14ac:dyDescent="0.2">
      <c r="A22" s="95" t="s">
        <v>308</v>
      </c>
      <c r="B22" s="98" t="str">
        <f>'3-ИП ТС'!C29</f>
        <v>Реконструкция участка тепловой сети № 2 от 2к56 до 2к58, г. Смоленск, пер. Смирнова, ул. Гагарина</v>
      </c>
      <c r="C22" s="96">
        <v>0.121</v>
      </c>
      <c r="D22" s="96">
        <v>0.11899999999999999</v>
      </c>
      <c r="E22" s="96">
        <v>0.13300000000000001</v>
      </c>
      <c r="F22" s="96">
        <v>0.126</v>
      </c>
      <c r="G22" s="96">
        <v>0.122</v>
      </c>
      <c r="H22" s="96">
        <v>0.11899999999999999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1" t="s">
        <v>355</v>
      </c>
      <c r="P22" s="91" t="s">
        <v>355</v>
      </c>
      <c r="Q22" s="91" t="s">
        <v>355</v>
      </c>
      <c r="R22" s="91" t="s">
        <v>355</v>
      </c>
      <c r="S22" s="91" t="s">
        <v>355</v>
      </c>
      <c r="T22" s="91" t="s">
        <v>355</v>
      </c>
      <c r="U22" s="143">
        <v>2.4316331867999992</v>
      </c>
      <c r="V22" s="143">
        <v>2.4316331867999992</v>
      </c>
      <c r="W22" s="143">
        <v>2.2129169867999994</v>
      </c>
      <c r="X22" s="143">
        <v>1.5567683868</v>
      </c>
      <c r="Y22" s="143">
        <v>1.5567683868</v>
      </c>
      <c r="Z22" s="143">
        <v>1.5567683868</v>
      </c>
      <c r="AA22" s="136">
        <v>395.1403928549999</v>
      </c>
      <c r="AB22" s="136">
        <v>395.1403928549999</v>
      </c>
      <c r="AC22" s="136">
        <v>359.5990103549999</v>
      </c>
      <c r="AD22" s="136">
        <v>252.974862855</v>
      </c>
      <c r="AE22" s="136">
        <v>252.974862855</v>
      </c>
      <c r="AF22" s="136">
        <v>252.974862855</v>
      </c>
      <c r="AH22" s="141"/>
      <c r="AI22" s="141"/>
    </row>
    <row r="23" spans="1:35" ht="47.25" x14ac:dyDescent="0.2">
      <c r="A23" s="95" t="s">
        <v>309</v>
      </c>
      <c r="B23" s="98" t="str">
        <f>'3-ИП ТС'!C30</f>
        <v>Техническое перевооружение участка теплосети № 3 от 3к17 до 3к19, г. Смоленск, пр-д Маршала Конева</v>
      </c>
      <c r="C23" s="96">
        <v>0.121</v>
      </c>
      <c r="D23" s="96">
        <v>0.11899999999999999</v>
      </c>
      <c r="E23" s="96">
        <v>0.13300000000000001</v>
      </c>
      <c r="F23" s="96">
        <v>0.126</v>
      </c>
      <c r="G23" s="96">
        <v>0.122</v>
      </c>
      <c r="H23" s="96">
        <v>0.11899999999999999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1" t="s">
        <v>355</v>
      </c>
      <c r="P23" s="91" t="s">
        <v>355</v>
      </c>
      <c r="Q23" s="91" t="s">
        <v>355</v>
      </c>
      <c r="R23" s="91" t="s">
        <v>355</v>
      </c>
      <c r="S23" s="91" t="s">
        <v>355</v>
      </c>
      <c r="T23" s="91" t="s">
        <v>355</v>
      </c>
      <c r="U23" s="143">
        <v>2.3471858621249999</v>
      </c>
      <c r="V23" s="143">
        <v>2.3471858621249999</v>
      </c>
      <c r="W23" s="143">
        <v>2.3471858621249999</v>
      </c>
      <c r="X23" s="143">
        <v>2.1816893621250002</v>
      </c>
      <c r="Y23" s="143">
        <v>1.6851998621249999</v>
      </c>
      <c r="Z23" s="143">
        <v>1.6851998621249999</v>
      </c>
      <c r="AA23" s="136">
        <v>946.3853396088</v>
      </c>
      <c r="AB23" s="136">
        <v>946.3853396088</v>
      </c>
      <c r="AC23" s="136">
        <v>946.3853396088</v>
      </c>
      <c r="AD23" s="136">
        <v>879.6571508088</v>
      </c>
      <c r="AE23" s="136">
        <v>679.4725844088</v>
      </c>
      <c r="AF23" s="136">
        <v>679.4725844088</v>
      </c>
      <c r="AH23" s="141"/>
      <c r="AI23" s="141"/>
    </row>
    <row r="24" spans="1:35" ht="47.25" customHeight="1" x14ac:dyDescent="0.2">
      <c r="A24" s="95" t="s">
        <v>310</v>
      </c>
      <c r="B24" s="98" t="str">
        <f>'3-ИП ТС'!C31</f>
        <v>Техническое перевооружение участка теплосети № 2 от 2к77а до 2к85, г. Смоленск, ул. Ленина</v>
      </c>
      <c r="C24" s="96">
        <v>0.121</v>
      </c>
      <c r="D24" s="96">
        <v>0.11899999999999999</v>
      </c>
      <c r="E24" s="96">
        <v>0.13300000000000001</v>
      </c>
      <c r="F24" s="96">
        <v>0.126</v>
      </c>
      <c r="G24" s="96">
        <v>0.122</v>
      </c>
      <c r="H24" s="96">
        <v>0.11899999999999999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1" t="s">
        <v>355</v>
      </c>
      <c r="P24" s="91" t="s">
        <v>355</v>
      </c>
      <c r="Q24" s="91" t="s">
        <v>355</v>
      </c>
      <c r="R24" s="91" t="s">
        <v>355</v>
      </c>
      <c r="S24" s="91" t="s">
        <v>355</v>
      </c>
      <c r="T24" s="91" t="s">
        <v>355</v>
      </c>
      <c r="U24" s="143">
        <v>2.5106081528571429</v>
      </c>
      <c r="V24" s="143">
        <v>2.5106081528571429</v>
      </c>
      <c r="W24" s="143">
        <v>2.2771121528571427</v>
      </c>
      <c r="X24" s="143">
        <v>1.5766241528571423</v>
      </c>
      <c r="Y24" s="143">
        <v>1.5766241528571423</v>
      </c>
      <c r="Z24" s="143">
        <v>1.5766241528571423</v>
      </c>
      <c r="AA24" s="136">
        <v>153.52870976352</v>
      </c>
      <c r="AB24" s="136">
        <v>153.52870976352</v>
      </c>
      <c r="AC24" s="136">
        <v>139.24996237151998</v>
      </c>
      <c r="AD24" s="136">
        <v>96.413720195519971</v>
      </c>
      <c r="AE24" s="136">
        <v>96.413720195519971</v>
      </c>
      <c r="AF24" s="136">
        <v>96.413720195519971</v>
      </c>
      <c r="AH24" s="141"/>
      <c r="AI24" s="141"/>
    </row>
    <row r="25" spans="1:35" ht="47.25" x14ac:dyDescent="0.2">
      <c r="A25" s="95" t="s">
        <v>311</v>
      </c>
      <c r="B25" s="98" t="str">
        <f>'3-ИП ТС'!C32</f>
        <v>Реконструкция участка теплосети № 3 от 3.10к4 – 3.10к5, г. Смоленск, ул. Крупской – пер. Буденного</v>
      </c>
      <c r="C25" s="96">
        <v>0.121</v>
      </c>
      <c r="D25" s="96">
        <v>0.11899999999999999</v>
      </c>
      <c r="E25" s="96">
        <v>0.13300000000000001</v>
      </c>
      <c r="F25" s="96">
        <v>0.126</v>
      </c>
      <c r="G25" s="96">
        <v>0.122</v>
      </c>
      <c r="H25" s="96">
        <v>0.11899999999999999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1" t="s">
        <v>355</v>
      </c>
      <c r="P25" s="91" t="s">
        <v>355</v>
      </c>
      <c r="Q25" s="91" t="s">
        <v>355</v>
      </c>
      <c r="R25" s="91" t="s">
        <v>355</v>
      </c>
      <c r="S25" s="91" t="s">
        <v>355</v>
      </c>
      <c r="T25" s="91" t="s">
        <v>355</v>
      </c>
      <c r="U25" s="143">
        <v>4.7216627055</v>
      </c>
      <c r="V25" s="143">
        <v>4.7216627055</v>
      </c>
      <c r="W25" s="143">
        <v>4.3666835805000002</v>
      </c>
      <c r="X25" s="143">
        <v>3.3017462054999998</v>
      </c>
      <c r="Y25" s="143">
        <v>3.3017462054999998</v>
      </c>
      <c r="Z25" s="143">
        <v>3.3017462054999998</v>
      </c>
      <c r="AA25" s="136">
        <v>515.6055674406</v>
      </c>
      <c r="AB25" s="136">
        <v>515.6055674406</v>
      </c>
      <c r="AC25" s="136">
        <v>476.8418469906</v>
      </c>
      <c r="AD25" s="136">
        <v>360.55068564059997</v>
      </c>
      <c r="AE25" s="136">
        <v>360.55068564059997</v>
      </c>
      <c r="AF25" s="136">
        <v>360.55068564059997</v>
      </c>
      <c r="AH25" s="141"/>
      <c r="AI25" s="141"/>
    </row>
    <row r="26" spans="1:35" ht="15.75" hidden="1" x14ac:dyDescent="0.2">
      <c r="A26" s="95" t="s">
        <v>315</v>
      </c>
      <c r="B26" s="98" t="e">
        <f>'3-ИП ТС'!C33</f>
        <v>#REF!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1"/>
      <c r="P26" s="91"/>
      <c r="Q26" s="91"/>
      <c r="R26" s="91"/>
      <c r="S26" s="91"/>
      <c r="T26" s="91"/>
      <c r="U26" s="99"/>
      <c r="V26" s="99"/>
      <c r="W26" s="99"/>
      <c r="X26" s="99"/>
      <c r="Y26" s="99"/>
      <c r="Z26" s="99"/>
      <c r="AA26" s="100"/>
      <c r="AB26" s="100"/>
      <c r="AC26" s="100"/>
      <c r="AD26" s="100"/>
      <c r="AE26" s="100"/>
      <c r="AF26" s="100"/>
    </row>
    <row r="27" spans="1:35" ht="31.5" x14ac:dyDescent="0.2">
      <c r="A27" s="95" t="s">
        <v>256</v>
      </c>
      <c r="B27" s="101" t="s">
        <v>380</v>
      </c>
      <c r="C27" s="95" t="s">
        <v>108</v>
      </c>
      <c r="D27" s="95" t="s">
        <v>108</v>
      </c>
      <c r="E27" s="95" t="s">
        <v>108</v>
      </c>
      <c r="F27" s="95" t="s">
        <v>108</v>
      </c>
      <c r="G27" s="95" t="s">
        <v>108</v>
      </c>
      <c r="H27" s="95" t="s">
        <v>108</v>
      </c>
      <c r="I27" s="95" t="s">
        <v>108</v>
      </c>
      <c r="J27" s="95" t="s">
        <v>108</v>
      </c>
      <c r="K27" s="95" t="s">
        <v>108</v>
      </c>
      <c r="L27" s="95" t="s">
        <v>108</v>
      </c>
      <c r="M27" s="95" t="s">
        <v>108</v>
      </c>
      <c r="N27" s="95" t="s">
        <v>108</v>
      </c>
      <c r="O27" s="121">
        <f>140.459850644514/1000</f>
        <v>0.14045985064451399</v>
      </c>
      <c r="P27" s="122">
        <f>140.2/1000</f>
        <v>0.14019999999999999</v>
      </c>
      <c r="Q27" s="122">
        <f t="shared" ref="Q27:T27" si="0">140.2/1000</f>
        <v>0.14019999999999999</v>
      </c>
      <c r="R27" s="122">
        <f t="shared" si="0"/>
        <v>0.14019999999999999</v>
      </c>
      <c r="S27" s="122">
        <f t="shared" si="0"/>
        <v>0.14019999999999999</v>
      </c>
      <c r="T27" s="122">
        <f t="shared" si="0"/>
        <v>0.14019999999999999</v>
      </c>
      <c r="U27" s="97" t="s">
        <v>355</v>
      </c>
      <c r="V27" s="97" t="s">
        <v>355</v>
      </c>
      <c r="W27" s="97" t="s">
        <v>355</v>
      </c>
      <c r="X27" s="97" t="s">
        <v>355</v>
      </c>
      <c r="Y27" s="97" t="s">
        <v>355</v>
      </c>
      <c r="Z27" s="97" t="s">
        <v>355</v>
      </c>
      <c r="AA27" s="97" t="s">
        <v>355</v>
      </c>
      <c r="AB27" s="97" t="s">
        <v>355</v>
      </c>
      <c r="AC27" s="97" t="s">
        <v>355</v>
      </c>
      <c r="AD27" s="97" t="s">
        <v>355</v>
      </c>
      <c r="AE27" s="97" t="s">
        <v>355</v>
      </c>
      <c r="AF27" s="97" t="s">
        <v>355</v>
      </c>
    </row>
    <row r="28" spans="1:35" ht="13.5" hidden="1" customHeight="1" x14ac:dyDescent="0.2">
      <c r="A28" s="56"/>
      <c r="B28" s="46"/>
      <c r="C28" s="47"/>
      <c r="D28" s="48"/>
      <c r="E28" s="48"/>
      <c r="F28" s="48"/>
      <c r="G28" s="48"/>
      <c r="H28" s="49"/>
      <c r="I28" s="47"/>
      <c r="J28" s="48"/>
      <c r="K28" s="48"/>
      <c r="L28" s="48"/>
      <c r="M28" s="48"/>
      <c r="N28" s="50"/>
      <c r="O28" s="47"/>
      <c r="P28" s="51"/>
      <c r="Q28" s="51"/>
      <c r="R28" s="48"/>
      <c r="S28" s="48"/>
      <c r="T28" s="50"/>
      <c r="U28" s="47"/>
      <c r="V28" s="48"/>
      <c r="W28" s="48"/>
      <c r="X28" s="49"/>
      <c r="Y28" s="49"/>
      <c r="Z28" s="50"/>
      <c r="AA28" s="47"/>
      <c r="AB28" s="48"/>
      <c r="AC28" s="48"/>
      <c r="AD28" s="48"/>
      <c r="AE28" s="48"/>
      <c r="AF28" s="50"/>
    </row>
    <row r="29" spans="1:35" ht="12.95" customHeight="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</sheetData>
  <mergeCells count="21">
    <mergeCell ref="D7:H7"/>
    <mergeCell ref="P7:T7"/>
    <mergeCell ref="AA6:AF6"/>
    <mergeCell ref="B10:AF10"/>
    <mergeCell ref="U6:Z6"/>
    <mergeCell ref="O5:AF5"/>
    <mergeCell ref="A5:A8"/>
    <mergeCell ref="B5:B8"/>
    <mergeCell ref="A3:AF3"/>
    <mergeCell ref="C7:C8"/>
    <mergeCell ref="I6:N6"/>
    <mergeCell ref="C6:H6"/>
    <mergeCell ref="C5:N5"/>
    <mergeCell ref="O6:T6"/>
    <mergeCell ref="J7:N7"/>
    <mergeCell ref="I7:I8"/>
    <mergeCell ref="AB7:AF7"/>
    <mergeCell ref="O7:O8"/>
    <mergeCell ref="U7:U8"/>
    <mergeCell ref="AA7:AA8"/>
    <mergeCell ref="V7:Z7"/>
  </mergeCells>
  <conditionalFormatting sqref="B11:B26">
    <cfRule type="cellIs" dxfId="0" priority="41" stopIfTrue="1" operator="lessThan">
      <formula>0</formula>
    </cfRule>
  </conditionalFormatting>
  <pageMargins left="0.78740157480314965" right="0.39370078740157483" top="0.78740157480314965" bottom="0.78740157480314965" header="0.39370078740157483" footer="0"/>
  <pageSetup paperSize="9" scale="41" firstPageNumber="9" orientation="landscape" useFirstPageNumber="1" r:id="rId1"/>
  <headerFooter alignWithMargins="0">
    <oddHeader>&amp;C&amp;"Times New Roman,обычный"&amp;P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38"/>
  <sheetViews>
    <sheetView view="pageBreakPreview" zoomScale="80" zoomScaleNormal="90" zoomScaleSheetLayoutView="80" workbookViewId="0"/>
  </sheetViews>
  <sheetFormatPr defaultRowHeight="12.95" customHeight="1" x14ac:dyDescent="0.2"/>
  <cols>
    <col min="1" max="1" width="6.85546875" customWidth="1"/>
    <col min="2" max="2" width="39.85546875" customWidth="1"/>
    <col min="3" max="3" width="15.5703125" customWidth="1"/>
    <col min="4" max="4" width="13.7109375" customWidth="1"/>
    <col min="5" max="5" width="15" customWidth="1"/>
    <col min="6" max="10" width="11.7109375" customWidth="1"/>
    <col min="11" max="11" width="19.140625" customWidth="1"/>
  </cols>
  <sheetData>
    <row r="1" spans="1:113" ht="19.5" customHeight="1" x14ac:dyDescent="0.3">
      <c r="K1" s="75" t="s">
        <v>234</v>
      </c>
    </row>
    <row r="2" spans="1:113" ht="54.75" customHeight="1" x14ac:dyDescent="0.2">
      <c r="A2" s="215" t="s">
        <v>383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3" ht="20.25" customHeight="1" x14ac:dyDescent="0.2">
      <c r="A3" s="215" t="s">
        <v>121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</row>
    <row r="4" spans="1:113" ht="12.95" customHeight="1" x14ac:dyDescent="0.2">
      <c r="A4" s="4"/>
      <c r="B4" s="4"/>
      <c r="C4" s="4"/>
      <c r="D4" s="4"/>
      <c r="E4" s="39"/>
      <c r="F4" s="39"/>
      <c r="G4" s="39"/>
      <c r="H4" s="39"/>
      <c r="I4" s="39"/>
      <c r="J4" s="39"/>
    </row>
    <row r="5" spans="1:113" ht="31.5" customHeight="1" x14ac:dyDescent="0.2">
      <c r="A5" s="277" t="s">
        <v>55</v>
      </c>
      <c r="B5" s="277" t="s">
        <v>78</v>
      </c>
      <c r="C5" s="280" t="s">
        <v>235</v>
      </c>
      <c r="D5" s="280"/>
      <c r="E5" s="280"/>
      <c r="F5" s="280"/>
      <c r="G5" s="280"/>
      <c r="H5" s="280"/>
      <c r="I5" s="280"/>
      <c r="J5" s="281"/>
      <c r="K5" s="275" t="s">
        <v>248</v>
      </c>
    </row>
    <row r="6" spans="1:113" ht="24" customHeight="1" x14ac:dyDescent="0.2">
      <c r="A6" s="278"/>
      <c r="B6" s="278"/>
      <c r="C6" s="279" t="s">
        <v>79</v>
      </c>
      <c r="D6" s="228"/>
      <c r="E6" s="250" t="s">
        <v>13</v>
      </c>
      <c r="F6" s="279" t="s">
        <v>80</v>
      </c>
      <c r="G6" s="280"/>
      <c r="H6" s="280"/>
      <c r="I6" s="280"/>
      <c r="J6" s="281"/>
      <c r="K6" s="275"/>
    </row>
    <row r="7" spans="1:113" ht="55.5" customHeight="1" x14ac:dyDescent="0.2">
      <c r="A7" s="278"/>
      <c r="B7" s="278"/>
      <c r="C7" s="78" t="s">
        <v>119</v>
      </c>
      <c r="D7" s="78" t="s">
        <v>107</v>
      </c>
      <c r="E7" s="250"/>
      <c r="F7" s="78">
        <v>2024</v>
      </c>
      <c r="G7" s="78">
        <v>2025</v>
      </c>
      <c r="H7" s="78">
        <v>2026</v>
      </c>
      <c r="I7" s="78">
        <v>2027</v>
      </c>
      <c r="J7" s="78">
        <v>2028</v>
      </c>
      <c r="K7" s="275"/>
    </row>
    <row r="8" spans="1:113" ht="12.95" customHeight="1" x14ac:dyDescent="0.2">
      <c r="A8" s="79">
        <v>1</v>
      </c>
      <c r="B8" s="42">
        <v>2</v>
      </c>
      <c r="C8" s="79">
        <v>3</v>
      </c>
      <c r="D8" s="42">
        <v>4</v>
      </c>
      <c r="E8" s="79">
        <v>5</v>
      </c>
      <c r="F8" s="42">
        <v>6</v>
      </c>
      <c r="G8" s="79">
        <v>7</v>
      </c>
      <c r="H8" s="79">
        <v>8</v>
      </c>
      <c r="I8" s="42">
        <v>9</v>
      </c>
      <c r="J8" s="42">
        <v>10</v>
      </c>
      <c r="K8" s="95">
        <v>11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</row>
    <row r="9" spans="1:113" ht="15.75" x14ac:dyDescent="0.25">
      <c r="A9" s="86" t="s">
        <v>81</v>
      </c>
      <c r="B9" s="80" t="s">
        <v>398</v>
      </c>
      <c r="C9" s="43">
        <f>C10+C12+C13+C16+C17</f>
        <v>197626.76058297802</v>
      </c>
      <c r="D9" s="43">
        <f>D10+D12+D13+D16+D17</f>
        <v>639585.48797000013</v>
      </c>
      <c r="E9" s="43">
        <f t="shared" ref="E9" si="0">SUM(F9:J9)</f>
        <v>837212.24855297804</v>
      </c>
      <c r="F9" s="43">
        <f>'2-ИП ТС'!W44-F19-F23</f>
        <v>163931.93354999996</v>
      </c>
      <c r="G9" s="43">
        <f>'2-ИП ТС'!X44-G19-G23</f>
        <v>181484.61500297801</v>
      </c>
      <c r="H9" s="43">
        <f>'2-ИП ТС'!Y44-H19-H23</f>
        <v>163931.9</v>
      </c>
      <c r="I9" s="43">
        <f>'2-ИП ТС'!Z44-I19-I23</f>
        <v>163931.9</v>
      </c>
      <c r="J9" s="43">
        <f>'2-ИП ТС'!AA44-J19-J23</f>
        <v>163931.9</v>
      </c>
      <c r="K9" s="102" t="s">
        <v>355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</row>
    <row r="10" spans="1:113" s="63" customFormat="1" ht="141.75" x14ac:dyDescent="0.2">
      <c r="A10" s="114" t="s">
        <v>82</v>
      </c>
      <c r="B10" s="80" t="s">
        <v>139</v>
      </c>
      <c r="C10" s="43">
        <f>'2-ИП ТС'!S42-C12-C16-C19-C23</f>
        <v>197626.76058297802</v>
      </c>
      <c r="D10" s="43">
        <f>'2-ИП ТС'!S33-D12-D16-D19-D23</f>
        <v>639585.48797000013</v>
      </c>
      <c r="E10" s="43">
        <f>SUM(F10:J10)</f>
        <v>837212.24855297804</v>
      </c>
      <c r="F10" s="43">
        <f>F9-F16-F12</f>
        <v>163931.93354999996</v>
      </c>
      <c r="G10" s="43">
        <f t="shared" ref="G10:J10" si="1">G9-G16-G12</f>
        <v>181484.61500297801</v>
      </c>
      <c r="H10" s="43">
        <f t="shared" si="1"/>
        <v>163931.9</v>
      </c>
      <c r="I10" s="43">
        <f t="shared" si="1"/>
        <v>163931.9</v>
      </c>
      <c r="J10" s="43">
        <f t="shared" si="1"/>
        <v>163931.9</v>
      </c>
      <c r="K10" s="89" t="s">
        <v>333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</row>
    <row r="11" spans="1:113" s="63" customFormat="1" ht="51" customHeight="1" x14ac:dyDescent="0.2">
      <c r="A11" s="114" t="s">
        <v>17</v>
      </c>
      <c r="B11" s="80" t="s">
        <v>215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95" t="s">
        <v>355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</row>
    <row r="12" spans="1:113" s="63" customFormat="1" ht="65.25" customHeight="1" x14ac:dyDescent="0.2">
      <c r="A12" s="114" t="s">
        <v>83</v>
      </c>
      <c r="B12" s="80" t="s">
        <v>140</v>
      </c>
      <c r="C12" s="43">
        <v>0</v>
      </c>
      <c r="D12" s="43">
        <f t="shared" ref="D12" si="2">E12</f>
        <v>0</v>
      </c>
      <c r="E12" s="43">
        <f t="shared" ref="E12" si="3">SUM(F12:J12)</f>
        <v>0</v>
      </c>
      <c r="F12" s="43">
        <v>0</v>
      </c>
      <c r="G12" s="43">
        <f>'2-ИП ТС'!AD44</f>
        <v>0</v>
      </c>
      <c r="H12" s="43">
        <v>0</v>
      </c>
      <c r="I12" s="43">
        <v>0</v>
      </c>
      <c r="J12" s="43">
        <v>0</v>
      </c>
      <c r="K12" s="95" t="s">
        <v>355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</row>
    <row r="13" spans="1:113" s="63" customFormat="1" ht="15.75" x14ac:dyDescent="0.2">
      <c r="A13" s="114" t="s">
        <v>84</v>
      </c>
      <c r="B13" s="80" t="s">
        <v>400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95" t="s">
        <v>355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</row>
    <row r="14" spans="1:113" s="63" customFormat="1" ht="48" customHeight="1" x14ac:dyDescent="0.2">
      <c r="A14" s="114" t="s">
        <v>23</v>
      </c>
      <c r="B14" s="80" t="s">
        <v>141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95" t="s">
        <v>355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</row>
    <row r="15" spans="1:113" s="63" customFormat="1" ht="144.75" customHeight="1" x14ac:dyDescent="0.2">
      <c r="A15" s="114" t="s">
        <v>265</v>
      </c>
      <c r="B15" s="80" t="s">
        <v>142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95" t="s">
        <v>355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</row>
    <row r="16" spans="1:113" s="63" customFormat="1" ht="110.25" x14ac:dyDescent="0.2">
      <c r="A16" s="114" t="s">
        <v>85</v>
      </c>
      <c r="B16" s="80" t="s">
        <v>143</v>
      </c>
      <c r="C16" s="43">
        <v>0</v>
      </c>
      <c r="D16" s="43">
        <f>E16</f>
        <v>0</v>
      </c>
      <c r="E16" s="43">
        <f>SUM(F16:J16)</f>
        <v>0</v>
      </c>
      <c r="F16" s="43">
        <f>'2-ИП ТС'!W6/1.2</f>
        <v>0</v>
      </c>
      <c r="G16" s="43">
        <f>'2-ИП ТС'!X6/1.2</f>
        <v>0</v>
      </c>
      <c r="H16" s="43">
        <f>'2-ИП ТС'!Y6/1.2</f>
        <v>0</v>
      </c>
      <c r="I16" s="43">
        <f>'2-ИП ТС'!Z6/1.2</f>
        <v>0</v>
      </c>
      <c r="J16" s="43">
        <f>'2-ИП ТС'!AA6/1.2</f>
        <v>0</v>
      </c>
      <c r="K16" s="95" t="s">
        <v>355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</row>
    <row r="17" spans="1:113" s="63" customFormat="1" ht="50.25" customHeight="1" x14ac:dyDescent="0.2">
      <c r="A17" s="114" t="s">
        <v>111</v>
      </c>
      <c r="B17" s="80" t="s">
        <v>144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95" t="s">
        <v>355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</row>
    <row r="18" spans="1:113" s="63" customFormat="1" ht="49.5" customHeight="1" x14ac:dyDescent="0.2">
      <c r="A18" s="114" t="s">
        <v>256</v>
      </c>
      <c r="B18" s="80" t="s">
        <v>145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95" t="s">
        <v>355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</row>
    <row r="19" spans="1:113" s="63" customFormat="1" ht="31.5" x14ac:dyDescent="0.2">
      <c r="A19" s="114" t="s">
        <v>255</v>
      </c>
      <c r="B19" s="80" t="s">
        <v>399</v>
      </c>
      <c r="C19" s="43">
        <f>SUM(C20:C22)</f>
        <v>0</v>
      </c>
      <c r="D19" s="43">
        <f>SUM(D20:D22)</f>
        <v>51881.876240000005</v>
      </c>
      <c r="E19" s="43">
        <f t="shared" ref="E19:J19" si="4">SUM(E20:E22)</f>
        <v>51881.876240000005</v>
      </c>
      <c r="F19" s="43">
        <f t="shared" si="4"/>
        <v>51881.876240000005</v>
      </c>
      <c r="G19" s="43">
        <v>0</v>
      </c>
      <c r="H19" s="43">
        <f t="shared" si="4"/>
        <v>0</v>
      </c>
      <c r="I19" s="43">
        <f t="shared" si="4"/>
        <v>0</v>
      </c>
      <c r="J19" s="43">
        <f t="shared" si="4"/>
        <v>0</v>
      </c>
      <c r="K19" s="95" t="s">
        <v>355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</row>
    <row r="20" spans="1:113" s="63" customFormat="1" ht="16.5" customHeight="1" x14ac:dyDescent="0.2">
      <c r="A20" s="114" t="s">
        <v>266</v>
      </c>
      <c r="B20" s="80" t="s">
        <v>86</v>
      </c>
      <c r="C20" s="43">
        <v>0</v>
      </c>
      <c r="D20" s="43">
        <f t="shared" ref="D20:D22" si="5">E20</f>
        <v>0</v>
      </c>
      <c r="E20" s="43">
        <f t="shared" ref="E20:E23" si="6">SUM(F20:J20)</f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95" t="s">
        <v>355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</row>
    <row r="21" spans="1:113" s="63" customFormat="1" ht="16.5" customHeight="1" x14ac:dyDescent="0.2">
      <c r="A21" s="114" t="s">
        <v>267</v>
      </c>
      <c r="B21" s="80" t="s">
        <v>87</v>
      </c>
      <c r="C21" s="43">
        <v>0</v>
      </c>
      <c r="D21" s="43">
        <f t="shared" si="5"/>
        <v>0</v>
      </c>
      <c r="E21" s="43">
        <f t="shared" si="6"/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95" t="s">
        <v>355</v>
      </c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</row>
    <row r="22" spans="1:113" s="63" customFormat="1" ht="51" customHeight="1" x14ac:dyDescent="0.2">
      <c r="A22" s="114" t="s">
        <v>268</v>
      </c>
      <c r="B22" s="80" t="s">
        <v>331</v>
      </c>
      <c r="C22" s="43">
        <v>0</v>
      </c>
      <c r="D22" s="43">
        <f t="shared" si="5"/>
        <v>51881.876240000005</v>
      </c>
      <c r="E22" s="43">
        <f t="shared" si="6"/>
        <v>51881.876240000005</v>
      </c>
      <c r="F22" s="61">
        <f>'2-ИП ТС'!AK44</f>
        <v>51881.876240000005</v>
      </c>
      <c r="G22" s="61">
        <v>0</v>
      </c>
      <c r="H22" s="61">
        <v>0</v>
      </c>
      <c r="I22" s="61">
        <v>0</v>
      </c>
      <c r="J22" s="61">
        <v>0</v>
      </c>
      <c r="K22" s="183" t="s">
        <v>382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</row>
    <row r="23" spans="1:113" s="63" customFormat="1" ht="15.75" x14ac:dyDescent="0.2">
      <c r="A23" s="114" t="s">
        <v>254</v>
      </c>
      <c r="B23" s="80" t="s">
        <v>88</v>
      </c>
      <c r="C23" s="43">
        <v>0</v>
      </c>
      <c r="D23" s="43">
        <f>G23</f>
        <v>73446.179999999993</v>
      </c>
      <c r="E23" s="43">
        <f t="shared" si="6"/>
        <v>73446.179999999993</v>
      </c>
      <c r="F23" s="61">
        <v>0</v>
      </c>
      <c r="G23" s="61">
        <f>'2-ИП ТС'!AL44</f>
        <v>73446.179999999993</v>
      </c>
      <c r="H23" s="61">
        <v>0</v>
      </c>
      <c r="I23" s="61">
        <v>0</v>
      </c>
      <c r="J23" s="61">
        <v>0</v>
      </c>
      <c r="K23" s="123" t="s">
        <v>381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</row>
    <row r="24" spans="1:113" s="63" customFormat="1" ht="31.5" x14ac:dyDescent="0.2">
      <c r="A24" s="114" t="s">
        <v>253</v>
      </c>
      <c r="B24" s="118" t="s">
        <v>236</v>
      </c>
      <c r="C24" s="43">
        <v>0</v>
      </c>
      <c r="D24" s="43">
        <v>0</v>
      </c>
      <c r="E24" s="43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95" t="s">
        <v>355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</row>
    <row r="25" spans="1:113" s="65" customFormat="1" ht="15.75" x14ac:dyDescent="0.2">
      <c r="A25" s="106"/>
      <c r="B25" s="116" t="s">
        <v>401</v>
      </c>
      <c r="C25" s="117">
        <f t="shared" ref="C25:J25" si="7">C9+C18+C19+C23+C24</f>
        <v>197626.76058297802</v>
      </c>
      <c r="D25" s="117">
        <f t="shared" si="7"/>
        <v>764913.5442100002</v>
      </c>
      <c r="E25" s="117">
        <f t="shared" si="7"/>
        <v>962540.3047929781</v>
      </c>
      <c r="F25" s="117">
        <f t="shared" si="7"/>
        <v>215813.80978999997</v>
      </c>
      <c r="G25" s="117">
        <f t="shared" si="7"/>
        <v>254930.795002978</v>
      </c>
      <c r="H25" s="117">
        <f t="shared" si="7"/>
        <v>163931.9</v>
      </c>
      <c r="I25" s="117">
        <f t="shared" si="7"/>
        <v>163931.9</v>
      </c>
      <c r="J25" s="117">
        <f t="shared" si="7"/>
        <v>163931.9</v>
      </c>
      <c r="K25" s="95" t="s">
        <v>355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</row>
    <row r="26" spans="1:113" ht="15.75" customHeight="1" x14ac:dyDescent="0.2">
      <c r="A26" s="67"/>
      <c r="B26" s="67"/>
      <c r="C26" s="67"/>
      <c r="D26" s="119"/>
      <c r="E26" s="67"/>
      <c r="F26" s="67"/>
      <c r="G26" s="67"/>
      <c r="H26" s="67"/>
      <c r="I26" s="67"/>
      <c r="J26" s="67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</row>
    <row r="27" spans="1:113" ht="12.95" customHeight="1" x14ac:dyDescent="0.2">
      <c r="A27" s="12"/>
      <c r="B27" s="12"/>
      <c r="C27" s="58"/>
      <c r="D27" s="58"/>
      <c r="E27" s="59"/>
      <c r="F27" s="59"/>
      <c r="G27" s="59"/>
      <c r="H27" s="59"/>
      <c r="I27" s="59"/>
      <c r="J27" s="59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</row>
    <row r="28" spans="1:113" ht="12.95" customHeight="1" x14ac:dyDescent="0.2">
      <c r="A28" s="4"/>
      <c r="B28" s="12"/>
      <c r="C28" s="58"/>
      <c r="D28" s="58"/>
      <c r="E28" s="58"/>
      <c r="F28" s="58"/>
      <c r="G28" s="58"/>
      <c r="H28" s="58"/>
      <c r="I28" s="58"/>
      <c r="J28" s="58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</row>
    <row r="29" spans="1:113" ht="12.95" customHeight="1" x14ac:dyDescent="0.2">
      <c r="C29" s="57"/>
      <c r="D29" s="57"/>
      <c r="E29" s="57"/>
      <c r="F29" s="57"/>
      <c r="G29" s="57"/>
      <c r="H29" s="57"/>
      <c r="I29" s="57"/>
      <c r="J29" s="57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</row>
    <row r="30" spans="1:113" ht="12.95" customHeight="1" x14ac:dyDescent="0.2">
      <c r="C30" s="31"/>
      <c r="D30" s="31"/>
      <c r="E30" s="57"/>
      <c r="F30" s="32"/>
      <c r="G30" s="32"/>
      <c r="H30" s="33"/>
      <c r="I30" s="32"/>
      <c r="J30" s="32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</row>
    <row r="31" spans="1:113" ht="12.95" customHeight="1" x14ac:dyDescent="0.2">
      <c r="A31" s="4"/>
      <c r="B31" s="12"/>
      <c r="C31" s="32"/>
      <c r="D31" s="32"/>
      <c r="E31" s="32"/>
      <c r="F31" s="32"/>
      <c r="G31" s="32"/>
      <c r="H31" s="32"/>
      <c r="I31" s="32"/>
      <c r="J31" s="32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</row>
    <row r="32" spans="1:113" ht="12.95" customHeight="1" x14ac:dyDescent="0.2">
      <c r="A32" s="4"/>
      <c r="B32" s="12"/>
      <c r="C32" s="32"/>
      <c r="D32" s="32"/>
      <c r="E32" s="32"/>
      <c r="F32" s="32"/>
      <c r="G32" s="32"/>
      <c r="H32" s="33"/>
      <c r="I32" s="32"/>
      <c r="J32" s="32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</row>
    <row r="33" spans="1:113" ht="12.95" customHeight="1" x14ac:dyDescent="0.2">
      <c r="A33" s="4"/>
      <c r="B33" s="4"/>
      <c r="C33" s="33"/>
      <c r="D33" s="33"/>
      <c r="E33" s="33"/>
      <c r="F33" s="33"/>
      <c r="G33" s="33"/>
      <c r="H33" s="33"/>
      <c r="I33" s="33"/>
      <c r="J33" s="33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</row>
    <row r="34" spans="1:113" ht="12.95" customHeight="1" x14ac:dyDescent="0.2">
      <c r="C34" s="31"/>
      <c r="D34" s="31"/>
      <c r="E34" s="31"/>
      <c r="F34" s="31"/>
      <c r="G34" s="31"/>
      <c r="H34" s="31"/>
      <c r="I34" s="31"/>
      <c r="J34" s="31"/>
    </row>
    <row r="38" spans="1:113" ht="12.95" customHeight="1" x14ac:dyDescent="0.2">
      <c r="F38" s="40"/>
    </row>
  </sheetData>
  <mergeCells count="9">
    <mergeCell ref="A2:K2"/>
    <mergeCell ref="K5:K7"/>
    <mergeCell ref="A3:K3"/>
    <mergeCell ref="B5:B7"/>
    <mergeCell ref="A5:A7"/>
    <mergeCell ref="E6:E7"/>
    <mergeCell ref="F6:J6"/>
    <mergeCell ref="C5:J5"/>
    <mergeCell ref="C6:D6"/>
  </mergeCells>
  <pageMargins left="0.78740157480314965" right="0.39370078740157483" top="0.78740157480314965" bottom="0.78740157480314965" header="0.39370078740157483" footer="0.31496062992125984"/>
  <pageSetup paperSize="9" scale="54" firstPageNumber="10" fitToHeight="0" orientation="portrait" useFirstPageNumber="1" r:id="rId1"/>
  <headerFooter alignWithMargins="0">
    <oddHeader>&amp;C&amp;"Times New Roman,обычный"&amp;P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workbookViewId="0">
      <selection activeCell="A21" sqref="A21:I21"/>
    </sheetView>
  </sheetViews>
  <sheetFormatPr defaultRowHeight="12.95" customHeight="1" x14ac:dyDescent="0.2"/>
  <cols>
    <col min="1" max="1" width="8.28515625" customWidth="1"/>
    <col min="2" max="2" width="37" customWidth="1"/>
    <col min="3" max="3" width="11.7109375" customWidth="1"/>
    <col min="4" max="4" width="10.5703125" customWidth="1"/>
    <col min="5" max="5" width="10.85546875" customWidth="1"/>
    <col min="6" max="6" width="11.7109375" customWidth="1"/>
    <col min="7" max="7" width="13.42578125" customWidth="1"/>
    <col min="8" max="8" width="12.140625" customWidth="1"/>
    <col min="9" max="9" width="34.42578125" customWidth="1"/>
  </cols>
  <sheetData>
    <row r="1" spans="1:9" ht="12.95" customHeight="1" x14ac:dyDescent="0.2">
      <c r="I1" s="20" t="s">
        <v>89</v>
      </c>
    </row>
    <row r="3" spans="1:9" ht="12.95" customHeight="1" x14ac:dyDescent="0.2">
      <c r="A3" s="292" t="s">
        <v>90</v>
      </c>
      <c r="B3" s="292"/>
      <c r="C3" s="292"/>
      <c r="D3" s="292"/>
      <c r="E3" s="292"/>
      <c r="F3" s="292"/>
      <c r="G3" s="292"/>
      <c r="H3" s="292"/>
    </row>
    <row r="4" spans="1:9" ht="12.95" customHeight="1" x14ac:dyDescent="0.2">
      <c r="A4" s="4"/>
      <c r="B4" s="4"/>
      <c r="C4" s="4"/>
      <c r="D4" s="4"/>
      <c r="E4" s="4"/>
      <c r="F4" s="4"/>
      <c r="G4" s="4"/>
      <c r="H4" s="4"/>
    </row>
    <row r="5" spans="1:9" ht="12.95" customHeight="1" x14ac:dyDescent="0.2">
      <c r="A5" s="283" t="s">
        <v>6</v>
      </c>
      <c r="B5" s="283"/>
      <c r="C5" s="283"/>
      <c r="D5" s="283"/>
      <c r="E5" s="283"/>
      <c r="F5" s="283"/>
      <c r="G5" s="283"/>
      <c r="H5" s="283"/>
      <c r="I5" s="283"/>
    </row>
    <row r="6" spans="1:9" ht="12.95" customHeight="1" x14ac:dyDescent="0.2">
      <c r="A6" s="293" t="s">
        <v>0</v>
      </c>
      <c r="B6" s="293"/>
      <c r="C6" s="293"/>
      <c r="D6" s="293"/>
      <c r="E6" s="293"/>
      <c r="F6" s="293"/>
      <c r="G6" s="293"/>
      <c r="H6" s="293"/>
    </row>
    <row r="7" spans="1:9" ht="12.95" customHeight="1" x14ac:dyDescent="0.2">
      <c r="A7" s="292" t="s">
        <v>91</v>
      </c>
      <c r="B7" s="292"/>
      <c r="C7" s="292"/>
      <c r="D7" s="292"/>
      <c r="E7" s="292"/>
      <c r="F7" s="292"/>
      <c r="G7" s="292"/>
      <c r="H7" s="292"/>
    </row>
    <row r="8" spans="1:9" ht="12.95" customHeight="1" x14ac:dyDescent="0.2">
      <c r="A8" s="5"/>
      <c r="B8" s="5"/>
      <c r="C8" s="5"/>
      <c r="D8" s="5"/>
      <c r="E8" s="5"/>
      <c r="F8" s="5"/>
      <c r="G8" s="5"/>
      <c r="H8" s="5"/>
    </row>
    <row r="9" spans="1:9" ht="12.95" customHeight="1" x14ac:dyDescent="0.2">
      <c r="A9" s="5"/>
      <c r="B9" s="5"/>
      <c r="C9" s="5"/>
      <c r="D9" s="5"/>
      <c r="E9" s="5"/>
      <c r="F9" s="5"/>
      <c r="G9" s="5"/>
      <c r="H9" s="5"/>
    </row>
    <row r="10" spans="1:9" ht="12.95" customHeight="1" x14ac:dyDescent="0.2">
      <c r="A10" s="5"/>
      <c r="B10" s="5"/>
      <c r="C10" s="5"/>
      <c r="D10" s="5"/>
      <c r="E10" s="5"/>
      <c r="F10" s="5"/>
      <c r="G10" s="5"/>
      <c r="H10" s="5"/>
    </row>
    <row r="11" spans="1:9" ht="45.2" customHeight="1" x14ac:dyDescent="0.2">
      <c r="A11" s="290" t="s">
        <v>7</v>
      </c>
      <c r="B11" s="288" t="s">
        <v>8</v>
      </c>
      <c r="C11" s="287" t="s">
        <v>11</v>
      </c>
      <c r="D11" s="287"/>
      <c r="E11" s="294" t="s">
        <v>12</v>
      </c>
      <c r="F11" s="295"/>
      <c r="G11" s="287" t="s">
        <v>92</v>
      </c>
      <c r="H11" s="287"/>
      <c r="I11" s="288" t="s">
        <v>93</v>
      </c>
    </row>
    <row r="12" spans="1:9" ht="21.2" customHeight="1" x14ac:dyDescent="0.2">
      <c r="A12" s="291"/>
      <c r="B12" s="289"/>
      <c r="C12" s="6" t="s">
        <v>94</v>
      </c>
      <c r="D12" s="6" t="s">
        <v>95</v>
      </c>
      <c r="E12" s="6" t="s">
        <v>94</v>
      </c>
      <c r="F12" s="6" t="s">
        <v>95</v>
      </c>
      <c r="G12" s="6" t="s">
        <v>96</v>
      </c>
      <c r="H12" s="7" t="s">
        <v>95</v>
      </c>
      <c r="I12" s="289"/>
    </row>
    <row r="13" spans="1:9" ht="21.2" customHeight="1" x14ac:dyDescent="0.2">
      <c r="A13" s="7">
        <v>1</v>
      </c>
      <c r="B13" s="21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7">
        <v>8</v>
      </c>
      <c r="I13" s="21">
        <v>9</v>
      </c>
    </row>
    <row r="14" spans="1:9" ht="12.95" customHeight="1" x14ac:dyDescent="0.2">
      <c r="A14" s="285" t="s">
        <v>15</v>
      </c>
      <c r="B14" s="285"/>
      <c r="C14" s="285"/>
      <c r="D14" s="285"/>
      <c r="E14" s="285"/>
      <c r="F14" s="285"/>
      <c r="G14" s="285"/>
      <c r="H14" s="285"/>
      <c r="I14" s="285"/>
    </row>
    <row r="15" spans="1:9" ht="12.95" customHeight="1" x14ac:dyDescent="0.2">
      <c r="A15" s="286" t="s">
        <v>16</v>
      </c>
      <c r="B15" s="286"/>
      <c r="C15" s="286"/>
      <c r="D15" s="286"/>
      <c r="E15" s="286"/>
      <c r="F15" s="286"/>
      <c r="G15" s="286"/>
      <c r="H15" s="286"/>
      <c r="I15" s="286"/>
    </row>
    <row r="16" spans="1:9" ht="12.95" customHeight="1" x14ac:dyDescent="0.2">
      <c r="A16" s="9" t="s">
        <v>17</v>
      </c>
      <c r="B16" s="8"/>
      <c r="C16" s="8"/>
      <c r="D16" s="8"/>
      <c r="E16" s="8"/>
      <c r="F16" s="8"/>
      <c r="G16" s="8"/>
      <c r="H16" s="8"/>
      <c r="I16" s="8"/>
    </row>
    <row r="17" spans="1:9" ht="12.95" customHeight="1" x14ac:dyDescent="0.2">
      <c r="A17" s="9" t="s">
        <v>18</v>
      </c>
      <c r="B17" s="10"/>
      <c r="C17" s="10"/>
      <c r="D17" s="10"/>
      <c r="E17" s="10"/>
      <c r="F17" s="10"/>
      <c r="G17" s="10"/>
      <c r="H17" s="10"/>
      <c r="I17" s="10"/>
    </row>
    <row r="18" spans="1:9" ht="12.95" customHeight="1" x14ac:dyDescent="0.2">
      <c r="A18" s="282" t="s">
        <v>19</v>
      </c>
      <c r="B18" s="282"/>
      <c r="C18" s="282"/>
      <c r="D18" s="282"/>
      <c r="E18" s="282"/>
      <c r="F18" s="282"/>
      <c r="G18" s="282"/>
      <c r="H18" s="282"/>
      <c r="I18" s="282"/>
    </row>
    <row r="19" spans="1:9" ht="12.95" customHeight="1" x14ac:dyDescent="0.2">
      <c r="A19" s="9" t="s">
        <v>20</v>
      </c>
      <c r="B19" s="11"/>
      <c r="C19" s="11"/>
      <c r="D19" s="11"/>
      <c r="E19" s="11"/>
      <c r="F19" s="11"/>
      <c r="G19" s="11"/>
      <c r="H19" s="11"/>
      <c r="I19" s="11"/>
    </row>
    <row r="20" spans="1:9" ht="12.95" customHeight="1" x14ac:dyDescent="0.2">
      <c r="A20" s="9" t="s">
        <v>21</v>
      </c>
      <c r="B20" s="11"/>
      <c r="C20" s="11"/>
      <c r="D20" s="11"/>
      <c r="E20" s="11"/>
      <c r="F20" s="11"/>
      <c r="G20" s="11"/>
      <c r="H20" s="11"/>
      <c r="I20" s="11"/>
    </row>
    <row r="21" spans="1:9" ht="12.95" customHeight="1" x14ac:dyDescent="0.2">
      <c r="A21" s="286" t="s">
        <v>22</v>
      </c>
      <c r="B21" s="286"/>
      <c r="C21" s="286"/>
      <c r="D21" s="286"/>
      <c r="E21" s="286"/>
      <c r="F21" s="286"/>
      <c r="G21" s="286"/>
      <c r="H21" s="286"/>
      <c r="I21" s="286"/>
    </row>
    <row r="22" spans="1:9" ht="12.95" customHeight="1" x14ac:dyDescent="0.2">
      <c r="A22" s="9" t="s">
        <v>23</v>
      </c>
      <c r="B22" s="11"/>
      <c r="C22" s="11"/>
      <c r="D22" s="11"/>
      <c r="E22" s="11"/>
      <c r="F22" s="11"/>
      <c r="G22" s="11"/>
      <c r="H22" s="11"/>
      <c r="I22" s="11"/>
    </row>
    <row r="23" spans="1:9" ht="12.95" customHeight="1" x14ac:dyDescent="0.2">
      <c r="A23" s="9" t="s">
        <v>24</v>
      </c>
      <c r="B23" s="11"/>
      <c r="C23" s="11"/>
      <c r="D23" s="11"/>
      <c r="E23" s="11"/>
      <c r="F23" s="11"/>
      <c r="G23" s="11"/>
      <c r="H23" s="11"/>
      <c r="I23" s="11"/>
    </row>
    <row r="24" spans="1:9" ht="12.95" customHeight="1" x14ac:dyDescent="0.2">
      <c r="A24" s="286" t="s">
        <v>25</v>
      </c>
      <c r="B24" s="286"/>
      <c r="C24" s="286"/>
      <c r="D24" s="286"/>
      <c r="E24" s="286"/>
      <c r="F24" s="286"/>
      <c r="G24" s="286"/>
      <c r="H24" s="286"/>
      <c r="I24" s="286"/>
    </row>
    <row r="25" spans="1:9" ht="12.95" customHeight="1" x14ac:dyDescent="0.2">
      <c r="A25" s="9" t="s">
        <v>26</v>
      </c>
      <c r="B25" s="11"/>
      <c r="C25" s="11"/>
      <c r="D25" s="11"/>
      <c r="E25" s="11"/>
      <c r="F25" s="11"/>
      <c r="G25" s="11"/>
      <c r="H25" s="11"/>
      <c r="I25" s="11"/>
    </row>
    <row r="26" spans="1:9" ht="12.95" customHeight="1" x14ac:dyDescent="0.2">
      <c r="A26" s="9" t="s">
        <v>27</v>
      </c>
      <c r="B26" s="11"/>
      <c r="C26" s="11"/>
      <c r="D26" s="11"/>
      <c r="E26" s="11"/>
      <c r="F26" s="11"/>
      <c r="G26" s="11"/>
      <c r="H26" s="11"/>
      <c r="I26" s="11"/>
    </row>
    <row r="27" spans="1:9" ht="12.95" customHeight="1" x14ac:dyDescent="0.2">
      <c r="A27" s="282" t="s">
        <v>28</v>
      </c>
      <c r="B27" s="282"/>
      <c r="C27" s="282"/>
      <c r="D27" s="282"/>
      <c r="E27" s="282"/>
      <c r="F27" s="282"/>
      <c r="G27" s="282"/>
      <c r="H27" s="282"/>
      <c r="I27" s="282"/>
    </row>
    <row r="28" spans="1:9" ht="12.95" customHeight="1" x14ac:dyDescent="0.2">
      <c r="A28" s="285" t="s">
        <v>29</v>
      </c>
      <c r="B28" s="285"/>
      <c r="C28" s="285"/>
      <c r="D28" s="285"/>
      <c r="E28" s="285"/>
      <c r="F28" s="285"/>
      <c r="G28" s="285"/>
      <c r="H28" s="285"/>
      <c r="I28" s="285"/>
    </row>
    <row r="29" spans="1:9" ht="12.95" customHeight="1" x14ac:dyDescent="0.2">
      <c r="A29" s="9" t="s">
        <v>30</v>
      </c>
      <c r="B29" s="11"/>
      <c r="C29" s="11"/>
      <c r="D29" s="11"/>
      <c r="E29" s="11"/>
      <c r="F29" s="11"/>
      <c r="G29" s="11"/>
      <c r="H29" s="11"/>
      <c r="I29" s="11"/>
    </row>
    <row r="30" spans="1:9" ht="12.95" customHeight="1" x14ac:dyDescent="0.2">
      <c r="A30" s="9" t="s">
        <v>31</v>
      </c>
      <c r="B30" s="10"/>
      <c r="C30" s="10"/>
      <c r="D30" s="10"/>
      <c r="E30" s="10"/>
      <c r="F30" s="10"/>
      <c r="G30" s="10"/>
      <c r="H30" s="10"/>
      <c r="I30" s="10"/>
    </row>
    <row r="31" spans="1:9" ht="12.95" customHeight="1" x14ac:dyDescent="0.2">
      <c r="A31" s="282" t="s">
        <v>32</v>
      </c>
      <c r="B31" s="282"/>
      <c r="C31" s="282"/>
      <c r="D31" s="282"/>
      <c r="E31" s="282"/>
      <c r="F31" s="282"/>
      <c r="G31" s="282"/>
      <c r="H31" s="282"/>
      <c r="I31" s="282"/>
    </row>
    <row r="32" spans="1:9" ht="12.95" customHeight="1" x14ac:dyDescent="0.2">
      <c r="A32" s="285" t="s">
        <v>33</v>
      </c>
      <c r="B32" s="285"/>
      <c r="C32" s="285"/>
      <c r="D32" s="285"/>
      <c r="E32" s="285"/>
      <c r="F32" s="285"/>
      <c r="G32" s="285"/>
      <c r="H32" s="285"/>
      <c r="I32" s="285"/>
    </row>
    <row r="33" spans="1:9" ht="12.95" customHeight="1" x14ac:dyDescent="0.2">
      <c r="A33" s="286" t="s">
        <v>34</v>
      </c>
      <c r="B33" s="286"/>
      <c r="C33" s="286"/>
      <c r="D33" s="286"/>
      <c r="E33" s="286"/>
      <c r="F33" s="286"/>
      <c r="G33" s="286"/>
      <c r="H33" s="286"/>
      <c r="I33" s="286"/>
    </row>
    <row r="34" spans="1:9" ht="12.95" customHeight="1" x14ac:dyDescent="0.2">
      <c r="A34" s="9" t="s">
        <v>35</v>
      </c>
      <c r="B34" s="11"/>
      <c r="C34" s="11"/>
      <c r="D34" s="11"/>
      <c r="E34" s="11"/>
      <c r="F34" s="11"/>
      <c r="G34" s="11"/>
      <c r="H34" s="11"/>
      <c r="I34" s="11"/>
    </row>
    <row r="35" spans="1:9" ht="12.95" customHeight="1" x14ac:dyDescent="0.2">
      <c r="A35" s="9" t="s">
        <v>36</v>
      </c>
      <c r="B35" s="10"/>
      <c r="C35" s="10"/>
      <c r="D35" s="10"/>
      <c r="E35" s="10"/>
      <c r="F35" s="10"/>
      <c r="G35" s="10"/>
      <c r="H35" s="10"/>
      <c r="I35" s="10"/>
    </row>
    <row r="36" spans="1:9" ht="12.95" customHeight="1" x14ac:dyDescent="0.2">
      <c r="A36" s="286" t="s">
        <v>37</v>
      </c>
      <c r="B36" s="286"/>
      <c r="C36" s="286"/>
      <c r="D36" s="286"/>
      <c r="E36" s="286"/>
      <c r="F36" s="286"/>
      <c r="G36" s="286"/>
      <c r="H36" s="286"/>
      <c r="I36" s="286"/>
    </row>
    <row r="37" spans="1:9" ht="12.95" customHeight="1" x14ac:dyDescent="0.2">
      <c r="A37" s="9" t="s">
        <v>38</v>
      </c>
      <c r="B37" s="10"/>
      <c r="C37" s="10"/>
      <c r="D37" s="10"/>
      <c r="E37" s="10"/>
      <c r="F37" s="10"/>
      <c r="G37" s="10"/>
      <c r="H37" s="10"/>
      <c r="I37" s="10"/>
    </row>
    <row r="38" spans="1:9" ht="12.95" customHeight="1" x14ac:dyDescent="0.2">
      <c r="A38" s="9" t="s">
        <v>39</v>
      </c>
      <c r="B38" s="10"/>
      <c r="C38" s="10"/>
      <c r="D38" s="10"/>
      <c r="E38" s="10"/>
      <c r="F38" s="10"/>
      <c r="G38" s="10"/>
      <c r="H38" s="10"/>
      <c r="I38" s="10"/>
    </row>
    <row r="39" spans="1:9" ht="12.95" customHeight="1" x14ac:dyDescent="0.2">
      <c r="A39" s="282" t="s">
        <v>40</v>
      </c>
      <c r="B39" s="282"/>
      <c r="C39" s="282"/>
      <c r="D39" s="282"/>
      <c r="E39" s="282"/>
      <c r="F39" s="282"/>
      <c r="G39" s="282"/>
      <c r="H39" s="282"/>
      <c r="I39" s="282"/>
    </row>
    <row r="40" spans="1:9" ht="27.2" customHeight="1" x14ac:dyDescent="0.2">
      <c r="A40" s="285" t="s">
        <v>41</v>
      </c>
      <c r="B40" s="285"/>
      <c r="C40" s="285"/>
      <c r="D40" s="285"/>
      <c r="E40" s="285"/>
      <c r="F40" s="285"/>
      <c r="G40" s="285"/>
      <c r="H40" s="285"/>
      <c r="I40" s="285"/>
    </row>
    <row r="41" spans="1:9" ht="12.95" customHeight="1" x14ac:dyDescent="0.2">
      <c r="A41" s="11" t="s">
        <v>42</v>
      </c>
      <c r="B41" s="11"/>
      <c r="C41" s="11"/>
      <c r="D41" s="11"/>
      <c r="E41" s="11"/>
      <c r="F41" s="11"/>
      <c r="G41" s="11"/>
      <c r="H41" s="11"/>
      <c r="I41" s="11"/>
    </row>
    <row r="42" spans="1:9" ht="12.95" customHeight="1" x14ac:dyDescent="0.2">
      <c r="A42" s="11" t="s">
        <v>43</v>
      </c>
      <c r="B42" s="11"/>
      <c r="C42" s="11"/>
      <c r="D42" s="11"/>
      <c r="E42" s="11"/>
      <c r="F42" s="11"/>
      <c r="G42" s="11"/>
      <c r="H42" s="11"/>
      <c r="I42" s="11"/>
    </row>
    <row r="43" spans="1:9" ht="12.95" customHeight="1" x14ac:dyDescent="0.2">
      <c r="A43" s="282" t="s">
        <v>44</v>
      </c>
      <c r="B43" s="282"/>
      <c r="C43" s="282"/>
      <c r="D43" s="282"/>
      <c r="E43" s="282"/>
      <c r="F43" s="282"/>
      <c r="G43" s="282"/>
      <c r="H43" s="282"/>
      <c r="I43" s="282"/>
    </row>
    <row r="44" spans="1:9" ht="12.95" customHeight="1" x14ac:dyDescent="0.2">
      <c r="A44" s="285" t="s">
        <v>45</v>
      </c>
      <c r="B44" s="285"/>
      <c r="C44" s="285"/>
      <c r="D44" s="285"/>
      <c r="E44" s="285"/>
      <c r="F44" s="285"/>
      <c r="G44" s="285"/>
      <c r="H44" s="285"/>
      <c r="I44" s="285"/>
    </row>
    <row r="45" spans="1:9" ht="12.95" customHeight="1" x14ac:dyDescent="0.2">
      <c r="A45" s="286" t="s">
        <v>46</v>
      </c>
      <c r="B45" s="286"/>
      <c r="C45" s="286"/>
      <c r="D45" s="286"/>
      <c r="E45" s="286"/>
      <c r="F45" s="286"/>
      <c r="G45" s="286"/>
      <c r="H45" s="286"/>
      <c r="I45" s="286"/>
    </row>
    <row r="46" spans="1:9" ht="12.95" customHeight="1" x14ac:dyDescent="0.2">
      <c r="A46" s="8" t="s">
        <v>47</v>
      </c>
      <c r="B46" s="8"/>
      <c r="C46" s="8"/>
      <c r="D46" s="8"/>
      <c r="E46" s="8"/>
      <c r="F46" s="8"/>
      <c r="G46" s="8"/>
      <c r="H46" s="8"/>
      <c r="I46" s="8"/>
    </row>
    <row r="47" spans="1:9" ht="12.95" customHeight="1" x14ac:dyDescent="0.2">
      <c r="A47" s="8" t="s">
        <v>48</v>
      </c>
      <c r="B47" s="8"/>
      <c r="C47" s="8"/>
      <c r="D47" s="8"/>
      <c r="E47" s="8"/>
      <c r="F47" s="8"/>
      <c r="G47" s="8"/>
      <c r="H47" s="8"/>
      <c r="I47" s="8"/>
    </row>
    <row r="48" spans="1:9" ht="12.95" customHeight="1" x14ac:dyDescent="0.2">
      <c r="A48" s="286" t="s">
        <v>49</v>
      </c>
      <c r="B48" s="286"/>
      <c r="C48" s="286"/>
      <c r="D48" s="286"/>
      <c r="E48" s="286"/>
      <c r="F48" s="286"/>
      <c r="G48" s="286"/>
      <c r="H48" s="286"/>
      <c r="I48" s="286"/>
    </row>
    <row r="49" spans="1:9" ht="12.95" customHeight="1" x14ac:dyDescent="0.2">
      <c r="A49" s="8" t="s">
        <v>50</v>
      </c>
      <c r="B49" s="8"/>
      <c r="C49" s="8"/>
      <c r="D49" s="8"/>
      <c r="E49" s="8"/>
      <c r="F49" s="8"/>
      <c r="G49" s="8"/>
      <c r="H49" s="8"/>
      <c r="I49" s="8"/>
    </row>
    <row r="50" spans="1:9" ht="12.95" customHeight="1" x14ac:dyDescent="0.2">
      <c r="A50" s="8" t="s">
        <v>51</v>
      </c>
      <c r="B50" s="8"/>
      <c r="C50" s="8"/>
      <c r="D50" s="8"/>
      <c r="E50" s="8"/>
      <c r="F50" s="8"/>
      <c r="G50" s="8"/>
      <c r="H50" s="8"/>
      <c r="I50" s="8"/>
    </row>
    <row r="51" spans="1:9" ht="12.95" customHeight="1" x14ac:dyDescent="0.2">
      <c r="A51" s="282" t="s">
        <v>52</v>
      </c>
      <c r="B51" s="282"/>
      <c r="C51" s="282"/>
      <c r="D51" s="282"/>
      <c r="E51" s="282"/>
      <c r="F51" s="282"/>
      <c r="G51" s="282"/>
      <c r="H51" s="282"/>
      <c r="I51" s="282"/>
    </row>
    <row r="54" spans="1:9" ht="12.95" customHeight="1" x14ac:dyDescent="0.2">
      <c r="A54" s="284" t="s">
        <v>77</v>
      </c>
      <c r="B54" s="284"/>
      <c r="C54" s="284"/>
      <c r="D54" s="284"/>
      <c r="E54" s="284"/>
      <c r="F54" s="13"/>
      <c r="G54" s="14"/>
      <c r="H54" s="13"/>
    </row>
    <row r="55" spans="1:9" ht="12.95" customHeight="1" x14ac:dyDescent="0.2">
      <c r="A55" s="12" t="s">
        <v>4</v>
      </c>
      <c r="B55" s="12"/>
      <c r="C55" s="12"/>
      <c r="D55" s="12"/>
      <c r="E55" s="12" t="s">
        <v>54</v>
      </c>
      <c r="F55" s="12"/>
      <c r="G55" s="15"/>
      <c r="H55" s="12"/>
    </row>
    <row r="56" spans="1:9" ht="12.95" customHeight="1" x14ac:dyDescent="0.2">
      <c r="A56" s="12"/>
      <c r="B56" s="12"/>
      <c r="C56" s="12"/>
      <c r="D56" s="12"/>
      <c r="E56" s="15"/>
      <c r="F56" s="15"/>
      <c r="G56" s="15"/>
      <c r="H56" s="12"/>
    </row>
    <row r="57" spans="1:9" ht="12.95" customHeight="1" x14ac:dyDescent="0.2">
      <c r="A57" s="12"/>
      <c r="B57" s="12"/>
      <c r="C57" s="12"/>
      <c r="D57" s="12"/>
      <c r="E57" s="16"/>
      <c r="F57" s="16"/>
      <c r="G57" s="17"/>
      <c r="H57" s="12"/>
    </row>
    <row r="58" spans="1:9" ht="12.95" customHeight="1" x14ac:dyDescent="0.2">
      <c r="A58" s="12"/>
      <c r="B58" s="12"/>
      <c r="C58" s="12"/>
      <c r="D58" s="12"/>
      <c r="E58" s="12"/>
      <c r="F58" s="12"/>
      <c r="G58" s="12"/>
      <c r="H58" s="12"/>
    </row>
    <row r="59" spans="1:9" ht="12.95" customHeight="1" x14ac:dyDescent="0.2">
      <c r="A59" s="12"/>
      <c r="B59" s="12"/>
      <c r="C59" s="12"/>
      <c r="D59" s="12"/>
      <c r="E59" s="12"/>
      <c r="F59" s="12"/>
      <c r="G59" s="18"/>
      <c r="H59" s="12"/>
    </row>
    <row r="60" spans="1:9" ht="12.95" customHeight="1" x14ac:dyDescent="0.2">
      <c r="A60" s="12"/>
      <c r="B60" s="12"/>
      <c r="C60" s="12"/>
      <c r="D60" s="12"/>
      <c r="E60" s="12"/>
      <c r="F60" s="19"/>
      <c r="G60" s="12"/>
      <c r="H60" s="12"/>
    </row>
  </sheetData>
  <mergeCells count="29">
    <mergeCell ref="A3:H3"/>
    <mergeCell ref="A6:H6"/>
    <mergeCell ref="A7:H7"/>
    <mergeCell ref="C11:D11"/>
    <mergeCell ref="E11:F11"/>
    <mergeCell ref="A40:I40"/>
    <mergeCell ref="A43:I43"/>
    <mergeCell ref="A31:I31"/>
    <mergeCell ref="A28:I28"/>
    <mergeCell ref="A18:I18"/>
    <mergeCell ref="A21:I21"/>
    <mergeCell ref="A24:I24"/>
    <mergeCell ref="A27:I27"/>
    <mergeCell ref="A51:I51"/>
    <mergeCell ref="A5:I5"/>
    <mergeCell ref="A54:E54"/>
    <mergeCell ref="A32:I32"/>
    <mergeCell ref="A33:I33"/>
    <mergeCell ref="A36:I36"/>
    <mergeCell ref="A39:I39"/>
    <mergeCell ref="G11:H11"/>
    <mergeCell ref="A14:I14"/>
    <mergeCell ref="A15:I15"/>
    <mergeCell ref="A44:I44"/>
    <mergeCell ref="A45:I45"/>
    <mergeCell ref="A48:I48"/>
    <mergeCell ref="B11:B12"/>
    <mergeCell ref="A11:A12"/>
    <mergeCell ref="I11:I12"/>
  </mergeCells>
  <pageMargins left="0.7" right="0.7" top="0.75" bottom="0.75" header="0.3" footer="0.3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="80" zoomScaleNormal="80" workbookViewId="0">
      <selection activeCell="H28" sqref="H28"/>
    </sheetView>
  </sheetViews>
  <sheetFormatPr defaultRowHeight="12.95" customHeight="1" x14ac:dyDescent="0.2"/>
  <cols>
    <col min="1" max="1" width="8.28515625" customWidth="1"/>
    <col min="2" max="2" width="29.140625" customWidth="1"/>
    <col min="3" max="3" width="12.85546875" customWidth="1"/>
    <col min="4" max="4" width="13.7109375" customWidth="1"/>
    <col min="5" max="5" width="10.85546875" customWidth="1"/>
    <col min="6" max="6" width="13" customWidth="1"/>
    <col min="7" max="7" width="14.5703125" customWidth="1"/>
    <col min="8" max="8" width="15.85546875" customWidth="1"/>
    <col min="9" max="9" width="13" customWidth="1"/>
    <col min="10" max="10" width="16.85546875" customWidth="1"/>
    <col min="11" max="11" width="10.5703125" customWidth="1"/>
    <col min="12" max="12" width="14.85546875" customWidth="1"/>
  </cols>
  <sheetData>
    <row r="1" spans="1:12" ht="12.95" customHeight="1" x14ac:dyDescent="0.2">
      <c r="K1" s="296" t="s">
        <v>97</v>
      </c>
      <c r="L1" s="296"/>
    </row>
    <row r="2" spans="1:12" ht="12.9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2.9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2.9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2.95" customHeight="1" x14ac:dyDescent="0.2">
      <c r="A5" s="25"/>
      <c r="B5" s="297" t="s">
        <v>98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</row>
    <row r="6" spans="1:12" ht="12.95" customHeight="1" x14ac:dyDescent="0.2">
      <c r="A6" s="25"/>
      <c r="B6" s="297" t="s">
        <v>99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1:12" ht="12.95" customHeight="1" x14ac:dyDescent="0.2">
      <c r="A7" s="25"/>
      <c r="B7" s="298" t="s">
        <v>0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</row>
    <row r="8" spans="1:12" ht="12.95" customHeight="1" x14ac:dyDescent="0.2">
      <c r="A8" s="25"/>
      <c r="B8" s="297" t="s">
        <v>100</v>
      </c>
      <c r="C8" s="298"/>
      <c r="D8" s="298"/>
      <c r="E8" s="298"/>
      <c r="F8" s="298"/>
      <c r="G8" s="298"/>
      <c r="H8" s="298"/>
      <c r="I8" s="298"/>
      <c r="J8" s="298"/>
      <c r="K8" s="298"/>
      <c r="L8" s="298"/>
    </row>
    <row r="9" spans="1:12" ht="12.95" customHeight="1" x14ac:dyDescent="0.2">
      <c r="A9" s="25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ht="12.9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7.75" customHeight="1" x14ac:dyDescent="0.2">
      <c r="A11" s="299" t="s">
        <v>55</v>
      </c>
      <c r="B11" s="299" t="s">
        <v>68</v>
      </c>
      <c r="C11" s="301" t="s">
        <v>69</v>
      </c>
      <c r="D11" s="301"/>
      <c r="E11" s="301"/>
      <c r="F11" s="301"/>
      <c r="G11" s="301" t="s">
        <v>70</v>
      </c>
      <c r="H11" s="301"/>
      <c r="I11" s="301"/>
      <c r="J11" s="301"/>
      <c r="K11" s="301"/>
      <c r="L11" s="301"/>
    </row>
    <row r="12" spans="1:12" ht="138.94999999999999" customHeight="1" x14ac:dyDescent="0.2">
      <c r="A12" s="300"/>
      <c r="B12" s="300"/>
      <c r="C12" s="287" t="s">
        <v>101</v>
      </c>
      <c r="D12" s="287"/>
      <c r="E12" s="287" t="s">
        <v>72</v>
      </c>
      <c r="F12" s="287"/>
      <c r="G12" s="287" t="s">
        <v>73</v>
      </c>
      <c r="H12" s="287"/>
      <c r="I12" s="287" t="s">
        <v>74</v>
      </c>
      <c r="J12" s="287"/>
      <c r="K12" s="287" t="s">
        <v>75</v>
      </c>
      <c r="L12" s="287"/>
    </row>
    <row r="13" spans="1:12" ht="33.4" customHeight="1" x14ac:dyDescent="0.2">
      <c r="A13" s="302"/>
      <c r="B13" s="300"/>
      <c r="C13" s="22" t="s">
        <v>94</v>
      </c>
      <c r="D13" s="29" t="s">
        <v>95</v>
      </c>
      <c r="E13" s="22" t="s">
        <v>94</v>
      </c>
      <c r="F13" s="28" t="s">
        <v>95</v>
      </c>
      <c r="G13" s="22" t="s">
        <v>94</v>
      </c>
      <c r="H13" s="28" t="s">
        <v>95</v>
      </c>
      <c r="I13" s="22" t="s">
        <v>94</v>
      </c>
      <c r="J13" s="28" t="s">
        <v>95</v>
      </c>
      <c r="K13" s="22" t="s">
        <v>94</v>
      </c>
      <c r="L13" s="28" t="s">
        <v>95</v>
      </c>
    </row>
    <row r="14" spans="1:12" ht="12.95" customHeight="1" x14ac:dyDescent="0.2">
      <c r="A14" s="30">
        <v>1</v>
      </c>
      <c r="B14" s="30">
        <v>2</v>
      </c>
      <c r="C14" s="30">
        <v>3</v>
      </c>
      <c r="D14" s="30">
        <v>4</v>
      </c>
      <c r="E14" s="30">
        <v>5</v>
      </c>
      <c r="F14" s="30">
        <v>6</v>
      </c>
      <c r="G14" s="30">
        <v>7</v>
      </c>
      <c r="H14" s="30">
        <v>8</v>
      </c>
      <c r="I14" s="30">
        <v>9</v>
      </c>
      <c r="J14" s="30">
        <v>10</v>
      </c>
      <c r="K14" s="30">
        <v>11</v>
      </c>
      <c r="L14" s="30">
        <v>12</v>
      </c>
    </row>
    <row r="15" spans="1:12" ht="12.95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12.95" customHeight="1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2.95" customHeight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2.95" customHeight="1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2.95" customHeight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2.95" customHeight="1" x14ac:dyDescent="0.2">
      <c r="A20" s="284" t="s">
        <v>77</v>
      </c>
      <c r="B20" s="284"/>
      <c r="C20" s="284"/>
      <c r="D20" s="284"/>
      <c r="E20" s="284"/>
      <c r="F20" s="13"/>
      <c r="G20" s="14"/>
      <c r="H20" s="13"/>
      <c r="I20" s="25"/>
      <c r="J20" s="25"/>
      <c r="K20" s="25"/>
      <c r="L20" s="25"/>
    </row>
    <row r="21" spans="1:12" ht="12.95" customHeight="1" x14ac:dyDescent="0.2">
      <c r="A21" s="12" t="s">
        <v>4</v>
      </c>
      <c r="B21" s="12"/>
      <c r="C21" s="12"/>
      <c r="D21" s="12"/>
      <c r="E21" s="12" t="s">
        <v>54</v>
      </c>
      <c r="F21" s="12"/>
      <c r="G21" s="15"/>
      <c r="H21" s="12"/>
      <c r="I21" s="25"/>
      <c r="J21" s="25"/>
      <c r="K21" s="25"/>
      <c r="L21" s="25"/>
    </row>
    <row r="22" spans="1:12" ht="12.95" customHeight="1" x14ac:dyDescent="0.2">
      <c r="A22" s="12"/>
      <c r="B22" s="12"/>
      <c r="C22" s="12"/>
      <c r="D22" s="12"/>
      <c r="E22" s="15"/>
      <c r="F22" s="15"/>
      <c r="G22" s="15"/>
      <c r="H22" s="12"/>
      <c r="I22" s="25"/>
      <c r="J22" s="25"/>
      <c r="K22" s="25"/>
      <c r="L22" s="25"/>
    </row>
    <row r="23" spans="1:12" ht="12.95" customHeight="1" x14ac:dyDescent="0.2">
      <c r="A23" s="12" t="s">
        <v>102</v>
      </c>
      <c r="B23" s="12"/>
      <c r="C23" s="12"/>
      <c r="D23" s="12"/>
      <c r="E23" s="16"/>
      <c r="F23" s="16"/>
      <c r="G23" s="17"/>
      <c r="H23" s="12"/>
      <c r="I23" s="25"/>
      <c r="J23" s="25"/>
      <c r="K23" s="25"/>
      <c r="L23" s="25"/>
    </row>
    <row r="24" spans="1:12" ht="12.95" customHeight="1" x14ac:dyDescent="0.2">
      <c r="A24" s="12" t="s">
        <v>103</v>
      </c>
      <c r="B24" s="12"/>
      <c r="C24" s="12"/>
      <c r="D24" s="12"/>
      <c r="E24" s="12" t="s">
        <v>54</v>
      </c>
      <c r="F24" s="12" t="s">
        <v>104</v>
      </c>
      <c r="G24" s="12"/>
      <c r="H24" s="12"/>
      <c r="I24" s="25"/>
      <c r="J24" s="25"/>
      <c r="K24" s="25"/>
      <c r="L24" s="25"/>
    </row>
    <row r="25" spans="1:12" ht="12.95" customHeight="1" x14ac:dyDescent="0.2">
      <c r="A25" s="12"/>
      <c r="B25" s="12"/>
      <c r="C25" s="12"/>
      <c r="D25" s="12"/>
      <c r="E25" s="12"/>
      <c r="F25" s="12"/>
      <c r="G25" s="18"/>
      <c r="H25" s="12"/>
      <c r="I25" s="25"/>
      <c r="J25" s="25"/>
      <c r="K25" s="25"/>
      <c r="L25" s="25"/>
    </row>
    <row r="26" spans="1:12" ht="12.95" customHeight="1" x14ac:dyDescent="0.2">
      <c r="A26" s="12"/>
      <c r="B26" s="12"/>
      <c r="C26" s="12"/>
      <c r="D26" s="12"/>
      <c r="E26" s="12"/>
      <c r="F26" s="19" t="s">
        <v>105</v>
      </c>
      <c r="G26" s="12"/>
      <c r="H26" s="12"/>
      <c r="I26" s="25"/>
      <c r="J26" s="25"/>
      <c r="K26" s="25"/>
      <c r="L26" s="25"/>
    </row>
    <row r="27" spans="1:12" ht="12.95" customHeight="1" x14ac:dyDescent="0.2">
      <c r="B27" s="12"/>
      <c r="C27" s="12"/>
      <c r="D27" s="12"/>
      <c r="E27" s="12"/>
      <c r="F27" s="19" t="s">
        <v>106</v>
      </c>
    </row>
  </sheetData>
  <mergeCells count="15">
    <mergeCell ref="A20:E20"/>
    <mergeCell ref="K1:L1"/>
    <mergeCell ref="B5:L5"/>
    <mergeCell ref="B7:L7"/>
    <mergeCell ref="B8:L8"/>
    <mergeCell ref="B6:L6"/>
    <mergeCell ref="B11:B13"/>
    <mergeCell ref="C11:F11"/>
    <mergeCell ref="G11:L11"/>
    <mergeCell ref="C12:D12"/>
    <mergeCell ref="E12:F12"/>
    <mergeCell ref="G12:H12"/>
    <mergeCell ref="I12:J12"/>
    <mergeCell ref="K12:L12"/>
    <mergeCell ref="A11:A13"/>
  </mergeCells>
  <pageMargins left="0.7" right="0.7" top="0.75" bottom="0.75" header="0.3" footer="0.3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1-ИП ТС</vt:lpstr>
      <vt:lpstr>2-ИП ТС</vt:lpstr>
      <vt:lpstr>3-ИП ТС</vt:lpstr>
      <vt:lpstr>4-ИП ТС</vt:lpstr>
      <vt:lpstr>5-ИП ТС</vt:lpstr>
      <vt:lpstr>Отчет</vt:lpstr>
      <vt:lpstr>Отчет 2</vt:lpstr>
      <vt:lpstr>'1-ИП ТС'!Область_печати</vt:lpstr>
      <vt:lpstr>'2-ИП ТС'!Область_печати</vt:lpstr>
      <vt:lpstr>'3-ИП ТС'!Область_печати</vt:lpstr>
      <vt:lpstr>'4-ИП ТС'!Область_печати</vt:lpstr>
      <vt:lpstr>'5-ИП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invest_chef</dc:creator>
  <cp:lastModifiedBy>Куриленкова Светлана Евгенье</cp:lastModifiedBy>
  <cp:lastPrinted>2024-10-09T14:20:52Z</cp:lastPrinted>
  <dcterms:created xsi:type="dcterms:W3CDTF">2010-03-09T17:07:36Z</dcterms:created>
  <dcterms:modified xsi:type="dcterms:W3CDTF">2024-10-14T13:17:14Z</dcterms:modified>
</cp:coreProperties>
</file>