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65416" windowWidth="22320" windowHeight="12645" tabRatio="631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</sheets>
  <externalReferences>
    <externalReference r:id="rId10"/>
  </externalReferences>
  <definedNames>
    <definedName name="_xlnm.Print_Area" localSheetId="0">'Приложение 1'!$A$1:$CQ$77</definedName>
    <definedName name="_xlnm.Print_Area" localSheetId="1">'Приложение 2'!$A$1:$AM$75</definedName>
    <definedName name="_xlnm.Print_Area" localSheetId="6">'Приложение 7'!$A$1:$H$17</definedName>
  </definedNames>
  <calcPr fullCalcOnLoad="1"/>
</workbook>
</file>

<file path=xl/sharedStrings.xml><?xml version="1.0" encoding="utf-8"?>
<sst xmlns="http://schemas.openxmlformats.org/spreadsheetml/2006/main" count="7869" uniqueCount="585">
  <si>
    <t>месяц и год составления сметной документации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</si>
  <si>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</si>
  <si>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</si>
  <si>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</si>
  <si>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</si>
  <si>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</si>
  <si>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</si>
  <si>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</si>
  <si>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</si>
  <si>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Предложение по корректировке утвержденного плана</t>
  </si>
  <si>
    <t>Краткое обоснование  корректировки утвержденного плана</t>
  </si>
  <si>
    <t>Текущая стадия реализации инвестиционного проекта</t>
  </si>
  <si>
    <t>Номер группы инвести-ционных проектов</t>
  </si>
  <si>
    <t>Год начала  реализации инвестиционного проекта</t>
  </si>
  <si>
    <t xml:space="preserve">План </t>
  </si>
  <si>
    <t>Итого за период реализации инвестиционной программы
(с учетом предложений по корректировке утвержденного плана)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</si>
  <si>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</si>
  <si>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</si>
  <si>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</si>
  <si>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</si>
  <si>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</si>
  <si>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</si>
  <si>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</si>
  <si>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</si>
  <si>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</si>
  <si>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</si>
  <si>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</si>
  <si>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</si>
  <si>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</si>
  <si>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</si>
  <si>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</si>
  <si>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</si>
  <si>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</si>
  <si>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</si>
  <si>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</si>
  <si>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</si>
  <si>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</si>
  <si>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</si>
  <si>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</si>
  <si>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</si>
  <si>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</si>
  <si>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</si>
  <si>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</si>
  <si>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</si>
  <si>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</si>
  <si>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</si>
  <si>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t>в базисном уровне цен, млн рублей 
(с НДС)</t>
  </si>
  <si>
    <t>средств, полученных от оказания услуг, реализации товаров по регулируемым государством ценам (тарифам)</t>
  </si>
  <si>
    <t>бюджетов субъектов Российской Федерации и муниципальных образований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</si>
  <si>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</si>
  <si>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в текущих ценах, млн рублей (с НДС) </t>
  </si>
  <si>
    <t>нд</t>
  </si>
  <si>
    <t>16.1</t>
  </si>
  <si>
    <t>16.2</t>
  </si>
  <si>
    <t>16.3</t>
  </si>
  <si>
    <t>16.4</t>
  </si>
  <si>
    <t xml:space="preserve">в прогнозных ценах соответствующих лет, млн рублей 
(с НДС) </t>
  </si>
  <si>
    <t>Прочее новое строительство объектов электросетевого хозяйства, всего</t>
  </si>
  <si>
    <t>Г</t>
  </si>
  <si>
    <t>П</t>
  </si>
  <si>
    <t>Реконструкция линий электропередачи, всего, в том числе:</t>
  </si>
  <si>
    <t>Итого за период реализации инвестиционной программы (план)</t>
  </si>
  <si>
    <t>Утвержденный план</t>
  </si>
  <si>
    <t>Факт</t>
  </si>
  <si>
    <t>Технологическое присоединение, всего</t>
  </si>
  <si>
    <t>Реконструкция, модернизация, техническое перевооружение, всего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</si>
  <si>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</si>
  <si>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Покупка земельных участков для целей реализации инвестиционных проектов, всего</t>
  </si>
  <si>
    <t>Прочие инвестиционные проекты, всего</t>
  </si>
  <si>
    <t>Технологическое присоединение, всего , в том числе:</t>
  </si>
  <si>
    <t>Технологическое присоединение энергопринимающих устройств потребителей, всего , в том числе:</t>
  </si>
  <si>
    <t xml:space="preserve">Технологическое присоединение энергопринимающих устройств потребителей максимальной мощностью до 15 кВт включительно, всего </t>
  </si>
  <si>
    <t>1.1.2.</t>
  </si>
  <si>
    <t xml:space="preserve">Технологическое присоединение энергопринимающих устройств потребителей максимальной мощностью до 150 кВт включительно, всего </t>
  </si>
  <si>
    <t>1.1.3.</t>
  </si>
  <si>
    <t>Технологическое присоединение энергопринимающих устройств потребителей свыше 150 кВт, всего , в том числе:</t>
  </si>
  <si>
    <t>1.2.</t>
  </si>
  <si>
    <t>Технологическое присоединение объектов электросетевого хозяйства, всего , в том числе:</t>
  </si>
  <si>
    <t>1.2.1.</t>
  </si>
  <si>
    <t>Технологическое присоединение объектов электросетевого хозяйства, принадлежащих  иным сетевым организациям и иным лицам, всего , в том числе:</t>
  </si>
  <si>
    <t>1.2.2.</t>
  </si>
  <si>
    <t>Технологическое присоединение к электрическим сетям иных сетевых организаций, всего , в том числе:</t>
  </si>
  <si>
    <t>Технологическое присоединение объектов по производству электрической энергии всего , в том числе: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</si>
  <si>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</si>
  <si>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 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</si>
  <si>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 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</si>
  <si>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</si>
  <si>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, в том числе:</t>
  </si>
  <si>
    <t>1.4.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</si>
  <si>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 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</si>
  <si>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 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</si>
  <si>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 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</si>
  <si>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</si>
  <si>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</si>
  <si>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</si>
  <si>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</si>
  <si>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«Установка приборов учета, класс напряжения 6 (10) кВ, всего, в том числе:»</t>
  </si>
  <si>
    <t>«Установка приборов учета, класс напряжения 35 кВ, всего, в том числе:»</t>
  </si>
  <si>
    <t>«Установка приборов учета, класс напряжения 110 кВ и выше, всего, в том числе:»</t>
  </si>
  <si>
    <t>«Включение приборов учета в систему сбора и передачи данных, класс напряжения 0,22 (0,4) кВ, всего, в том числе:»</t>
  </si>
  <si>
    <t>«Включение приборов учета в систему сбора и передачи данных, класс напряжения 6 (10) кВ, всего, в том числе:»</t>
  </si>
  <si>
    <t>«Включение приборов учета в систему сбора и передачи данных, класс напряжения 35 кВ, всего, в том числе:»</t>
  </si>
  <si>
    <t>«Включение приборов учета в систему сбора и передачи данных, класс напряжения 110 кВ и выше, всего, в том числе:»</t>
  </si>
  <si>
    <t>Реконструкция, модернизация, техническое перевооружение прочих объектов основных средств, всего, в том числе:</t>
  </si>
  <si>
    <t>Реконструкция прочих объектов основных средств, всего, в том числе: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</si>
  <si>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</si>
  <si>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</si>
  <si>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</si>
  <si>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</si>
  <si>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</si>
  <si>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</si>
  <si>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</si>
  <si>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г</t>
  </si>
  <si>
    <t>Модернизация, техническое перевооружение линий электропередачи, всего , в том числе:</t>
  </si>
  <si>
    <t>«Установка приборов учета, класс напряжения 0,22 (0,4) кВ, всего, в том числе:»</t>
  </si>
  <si>
    <t>ВСЕГО по инвестиционной программе, в том числе:</t>
  </si>
  <si>
    <t>2024</t>
  </si>
  <si>
    <t>Акционерное общество "Оборонэнерго" филиал "Волго-Вятский" в границах Смоленской области</t>
  </si>
  <si>
    <t>Смоленская область</t>
  </si>
  <si>
    <t>К/ВЛГ/67/01/0001</t>
  </si>
  <si>
    <t>К/ВЛГ/67/01/0002</t>
  </si>
  <si>
    <t>К/ВЛГ/67/01/0003</t>
  </si>
  <si>
    <t>К/ВЛГ/67/01/0004</t>
  </si>
  <si>
    <t>К/ВЛГ/67/01/0005</t>
  </si>
  <si>
    <t>К/ВЛГ/67/01/0006</t>
  </si>
  <si>
    <t>2021</t>
  </si>
  <si>
    <t>С</t>
  </si>
  <si>
    <t xml:space="preserve">Фактический объем финансирования на 01.01.19 год, млн рублей 
(с НДС) </t>
  </si>
  <si>
    <t>План 
на 01.01.20 года</t>
  </si>
  <si>
    <t>Финансирование капитальных вложений 2019
года в прогнозных ценах, млн рублей (с НДС)</t>
  </si>
  <si>
    <t>32.31</t>
  </si>
  <si>
    <t>32.32</t>
  </si>
  <si>
    <t>32.33</t>
  </si>
  <si>
    <t>32.34</t>
  </si>
  <si>
    <t>32.35</t>
  </si>
  <si>
    <t>32.36</t>
  </si>
  <si>
    <t>32.37</t>
  </si>
  <si>
    <t>32.38</t>
  </si>
  <si>
    <t>32.39</t>
  </si>
  <si>
    <t>32.40</t>
  </si>
  <si>
    <t>План года 2020</t>
  </si>
  <si>
    <t>План года 2021</t>
  </si>
  <si>
    <t>План года 2022</t>
  </si>
  <si>
    <t xml:space="preserve"> План года 2023</t>
  </si>
  <si>
    <t>План года 2024</t>
  </si>
  <si>
    <t>2020</t>
  </si>
  <si>
    <t>08.2018</t>
  </si>
  <si>
    <t>Выполнение проектно-изыскательских работ по программе реконструкция объекта Кабельная линия 6 кВ ф. 613 от ПС «Гнёздово» до ТП-707), инв. № 864023555 по адресу Смоленская обл., г. Смоленск, ст.Ракитная, в/ч 55443</t>
  </si>
  <si>
    <t xml:space="preserve">01. </t>
  </si>
  <si>
    <t>02.</t>
  </si>
  <si>
    <t xml:space="preserve">03. </t>
  </si>
  <si>
    <t>04.</t>
  </si>
  <si>
    <t>05.</t>
  </si>
  <si>
    <t>06.</t>
  </si>
  <si>
    <t>1.1.1.1</t>
  </si>
  <si>
    <t>1.1.1.2</t>
  </si>
  <si>
    <t>1.1.1.3</t>
  </si>
  <si>
    <t>1.1.2.1.</t>
  </si>
  <si>
    <t>1.1.2.2.</t>
  </si>
  <si>
    <t>1.3.1.</t>
  </si>
  <si>
    <t>1.3.2.</t>
  </si>
  <si>
    <t>1.1.4.</t>
  </si>
  <si>
    <t>1.1.4.2.</t>
  </si>
  <si>
    <t>1.2.1.1.</t>
  </si>
  <si>
    <t>1.2.1.2.</t>
  </si>
  <si>
    <t>1.2.2.1.</t>
  </si>
  <si>
    <t>1.2.2.2.</t>
  </si>
  <si>
    <t>1.2.3.</t>
  </si>
  <si>
    <t>1.2.3.1.</t>
  </si>
  <si>
    <t>1.2.3.2.</t>
  </si>
  <si>
    <t>1.2.3.3.</t>
  </si>
  <si>
    <t>1.2.3.4.</t>
  </si>
  <si>
    <t>1.2.3.5.</t>
  </si>
  <si>
    <t>1.2.3.6.</t>
  </si>
  <si>
    <t>1.2.3.7.</t>
  </si>
  <si>
    <t>1.2.3.8.</t>
  </si>
  <si>
    <t>1.2.4.</t>
  </si>
  <si>
    <t>1.2.4.1.</t>
  </si>
  <si>
    <t>1.2.4.2.</t>
  </si>
  <si>
    <t>1.5.</t>
  </si>
  <si>
    <t>1.6.</t>
  </si>
  <si>
    <t>К/ВЛГ/67/01/0009</t>
  </si>
  <si>
    <t>К/ВЛГ/67/01/0010</t>
  </si>
  <si>
    <t>Реконструкция ТП 6/0,4 кВ №339, замена силового трансформатора Т-2 ТМ-250,1969 г.в., инв №865061298, адрес: Смоленская обл., г. Смоленск, ул. Жукова, д. 4, в/г 3, Гарнизонный Дом офицеров</t>
  </si>
  <si>
    <t>К/ВЛГ/67/01/0011</t>
  </si>
  <si>
    <t>1.1.</t>
  </si>
  <si>
    <t>1.1.1.</t>
  </si>
  <si>
    <t>1.1.3.1.</t>
  </si>
  <si>
    <t>1.1.3.2.</t>
  </si>
  <si>
    <t>1.1.4.1.</t>
  </si>
  <si>
    <t>Факт 2020 года</t>
  </si>
  <si>
    <t xml:space="preserve">Выполнение проектно-изыскательских работ по программе реконструкция объекта Кабельная линия 6 кВ ф. 623 от ПС «Северная» до РП-34), инв. № 864023476 по адресу г.Смоленск, в/г 7, в/ч 21350-13   </t>
  </si>
  <si>
    <t xml:space="preserve">Выполнение строительно-монтажных  работ по программе реконструкция объекта Кабельная линия 6 кВ ф. 623 от ПС «Северная» до РП-34), инв. № 864023476 по адресу г.Смоленск, в/г 7, в/ч 21350-13   </t>
  </si>
  <si>
    <t xml:space="preserve">Перечень мероприятий и план финансирования капитальных вложений по инвестиционным проектам </t>
  </si>
  <si>
    <t>C</t>
  </si>
  <si>
    <t>Выполнение строительно-монтажных работ по программе реконструкция объекта Кабельная линия 6 кВ ф. 613 от ПС «Гнёздово» до ТП-707), инв. № 864023555 по адресу Смоленская обл., г. Смоленск, ст.Ракитная, в/ч 55443</t>
  </si>
  <si>
    <t>2027</t>
  </si>
  <si>
    <t>2023</t>
  </si>
  <si>
    <t>Факт 2021 года</t>
  </si>
  <si>
    <t>План 
на 01.01.22 года</t>
  </si>
  <si>
    <t>Предложение по корректировке утвержденного плана на 01.01.22 года</t>
  </si>
  <si>
    <t>Выполнение строительно-монтажных  работ по программе реконструкция объекта кабельной линии 6 кВ ф. 608 от ПС «Северная» до РП-34 (бух.: Кабель 6 кВ ААБ 3*240+1*95) инв. № 864023557, расположенной по адресу: г. Смоленск, в/г 7, в/ч 21350-13 для нужд филиала «Волго-Вятский» АО «Оборонэнерго».</t>
  </si>
  <si>
    <t>2025</t>
  </si>
  <si>
    <t>08.2021</t>
  </si>
  <si>
    <t>Факт 2022 года</t>
  </si>
  <si>
    <t>Год раскрытия информации: 2023 год</t>
  </si>
  <si>
    <t>АВР</t>
  </si>
  <si>
    <t>Н/ВЛГ/67/01/0001</t>
  </si>
  <si>
    <t>в ценах, сложившихся ко времени составления сметной документации,         млн рублей (с НДС)</t>
  </si>
  <si>
    <t>в ценах, сложившихся ко времени составления сметной документации,            млн рублей (с НДС)</t>
  </si>
  <si>
    <t>Приложение 1</t>
  </si>
  <si>
    <t xml:space="preserve">Текущая стадия реализации инвестиционного проекта  </t>
  </si>
  <si>
    <t>Год окончания реализации инвестиционного проекта</t>
  </si>
  <si>
    <t xml:space="preserve">Фактический объем освоения капитальных вложений на 01.01.19 год, млн рублей 
(без НДС) </t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</si>
  <si>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</si>
  <si>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</si>
  <si>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Освоение капитальных вложений года 2020 в прогнозных ценах соответствующих лет, млн рублей (без НДС)</t>
  </si>
  <si>
    <t>Краткое обоснование корректировки утвержденного плана</t>
  </si>
  <si>
    <t>Предложение по корректировке утвержденного  плана</t>
  </si>
  <si>
    <t>год 2021</t>
  </si>
  <si>
    <t>год 2022</t>
  </si>
  <si>
    <t>год 2023</t>
  </si>
  <si>
    <t>год 2024</t>
  </si>
  <si>
    <t>Итого за период реализации инвестиционной программы
(план)</t>
  </si>
  <si>
    <t>Итого за период реализации инвестиционной программы
(предложение по корректировке утвержденного плана)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</si>
  <si>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</si>
  <si>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</si>
  <si>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</si>
  <si>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</si>
  <si>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</si>
  <si>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</si>
  <si>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</si>
  <si>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29.3</t>
  </si>
  <si>
    <t>29.4</t>
  </si>
  <si>
    <t>29.5</t>
  </si>
  <si>
    <t>29.6</t>
  </si>
  <si>
    <t>Всего по инвестиционной программе</t>
  </si>
  <si>
    <t>К/ВЛГ/67/01/0007</t>
  </si>
  <si>
    <t>N/ВЛГ/67/01/0001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</si>
  <si>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 базисном уровне цен, млн рублей (без НДС)</t>
    </r>
  </si>
  <si>
    <t>План 01.01.23 год</t>
  </si>
  <si>
    <t>Корректировка плана</t>
  </si>
  <si>
    <t xml:space="preserve"> План освоения капитальных вложений по инвестиционным проектам</t>
  </si>
  <si>
    <t>Приложение 2</t>
  </si>
  <si>
    <t>Корректировка утвержденного плана на 01.01.23 года</t>
  </si>
  <si>
    <t>Идентификатор инвестиционного проекта</t>
  </si>
  <si>
    <t>Плановые значения показателей энергетической эффективности строящихся (реконструируемых, приобретаемых) объектов (показатели энергетической эффективности объектов, предусмотренные требованиями к программам в области энергосбережения и повышения энергетической эффективности, установленными уполномоченным органом исполнительной власти)</t>
  </si>
  <si>
    <t>Примечание</t>
  </si>
  <si>
    <t>Экономия энергетических ресурсов (снижение потерь электроэнергии) за период в натуральных единицах измерения, тыс. кВт*ч.</t>
  </si>
  <si>
    <t>Значение</t>
  </si>
  <si>
    <t>Размерность</t>
  </si>
  <si>
    <t>%</t>
  </si>
  <si>
    <t>4.1.1</t>
  </si>
  <si>
    <t>4.1.2</t>
  </si>
  <si>
    <t>н/д</t>
  </si>
  <si>
    <t>Приложение 4</t>
  </si>
  <si>
    <t>Наименование документа, обосновывающего оценку полной стоимости инвестиционного проекта</t>
  </si>
  <si>
    <t>Финансирование капитальных вложений в прогнозных ценах соответствующих лет итого за период реализации инвестиционной программы, млн рублей (с НДС)</t>
  </si>
  <si>
    <t>Освоение капитальных вложений в прогнозных ценах соответствующих лет итого за период реализации инвестиционной программы, млн рублей  (без НДС)</t>
  </si>
  <si>
    <t>Принятие основных средств (нематериальных активов) к бухгалтерскому учету</t>
  </si>
  <si>
    <t>Задачи, решаемые в рамках инвестиционного проекта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</si>
  <si>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</si>
  <si>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Характеристики объектов инвестиционной деятельности</t>
  </si>
  <si>
    <t>Мощность силовых тарнсформатора, МВА</t>
  </si>
  <si>
    <t xml:space="preserve">увеличения протяженности линий электропередачи в рамках осуществления технологического присоединения к электрическим сетям, км </t>
  </si>
  <si>
    <t>Изменение протяженности линий электропередач, не связанного с осуществлением технологического присоединения , км</t>
  </si>
  <si>
    <t>бюджетов субъектов Российской Федерации</t>
  </si>
  <si>
    <t>Год принятия к бухгалтерскому учету</t>
  </si>
  <si>
    <t>Первоначальная стоимость, млн рублей</t>
  </si>
  <si>
    <t>значение до</t>
  </si>
  <si>
    <t>значение после</t>
  </si>
  <si>
    <t>16.1.1</t>
  </si>
  <si>
    <t>16.1.2</t>
  </si>
  <si>
    <t>16.2.1</t>
  </si>
  <si>
    <t>16.2.2</t>
  </si>
  <si>
    <t>16.3.1</t>
  </si>
  <si>
    <t>16.3.2</t>
  </si>
  <si>
    <t>ССР</t>
  </si>
  <si>
    <t>Выполнение строительно-монтажных  работ по программе реконструкция объекта кабельной линии 6 кВ ф. 608 от ПС «Северная» до РП-34 (бух.: Кабель 6 кВ ААБ 3*240+1*95) инв. № 864023557, расположенной по адресу: г. Смоленск, в/г 7, в/ч 21350-13 .</t>
  </si>
  <si>
    <t>Краткое описание инвестиционной программы. Обоснование необходимости реализации инвестиционных проектов</t>
  </si>
  <si>
    <t>Приложение 5</t>
  </si>
  <si>
    <t>Субъект Российской Федерации: Смоленская область</t>
  </si>
  <si>
    <t>№ п/п</t>
  </si>
  <si>
    <t>Показатель</t>
  </si>
  <si>
    <t>Ед. изм.</t>
  </si>
  <si>
    <t>2020 год</t>
  </si>
  <si>
    <t>2021 год</t>
  </si>
  <si>
    <t>2022 год</t>
  </si>
  <si>
    <t>2023 год</t>
  </si>
  <si>
    <t>2024 год</t>
  </si>
  <si>
    <t>Итого за период реализации инвестиционной программы</t>
  </si>
  <si>
    <t>Предложение по корректировке  утвержденного плана</t>
  </si>
  <si>
    <t>млн рублей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</si>
  <si>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</si>
  <si>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</si>
  <si>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</si>
  <si>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</si>
  <si>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</si>
  <si>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</si>
  <si>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 xml:space="preserve">в части управления технологическими режимами </t>
  </si>
  <si>
    <t>в части обеспечения надежности</t>
  </si>
  <si>
    <t>2.5.1</t>
  </si>
  <si>
    <t>2.5.2</t>
  </si>
  <si>
    <t>Иные сведения:</t>
  </si>
  <si>
    <t>3.1.1</t>
  </si>
  <si>
    <t>3.1.2</t>
  </si>
  <si>
    <t>3.1.3</t>
  </si>
  <si>
    <t>6.1.1</t>
  </si>
  <si>
    <t>6.1.2</t>
  </si>
  <si>
    <t>6.1.3</t>
  </si>
  <si>
    <t>7.1.1</t>
  </si>
  <si>
    <t>7.1.2</t>
  </si>
  <si>
    <t>7.1.3</t>
  </si>
  <si>
    <t>-</t>
  </si>
  <si>
    <t>средства федерального бюджета</t>
  </si>
  <si>
    <t>средства консолидированного бюджета субъекта Российской Федерации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</si>
  <si>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</si>
  <si>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</si>
  <si>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</si>
  <si>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</si>
  <si>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</si>
  <si>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</si>
  <si>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МВт</t>
  </si>
  <si>
    <t xml:space="preserve">                   -    </t>
  </si>
  <si>
    <t>Источники финансирования инвестиционной программы всего (строка I+строка II),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</si>
  <si>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</si>
  <si>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</si>
  <si>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</si>
  <si>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</si>
  <si>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</si>
  <si>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</si>
  <si>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</si>
  <si>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</si>
  <si>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</si>
  <si>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</si>
  <si>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</si>
  <si>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</si>
  <si>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</si>
  <si>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</si>
  <si>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</si>
  <si>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</si>
  <si>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</si>
  <si>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</si>
  <si>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</si>
  <si>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</si>
  <si>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</si>
  <si>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</si>
  <si>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</si>
  <si>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</si>
  <si>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</si>
  <si>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</si>
  <si>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</si>
  <si>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</si>
  <si>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</si>
  <si>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</si>
  <si>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</si>
  <si>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</si>
  <si>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</si>
  <si>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</si>
  <si>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</si>
  <si>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</si>
  <si>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</si>
  <si>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</si>
  <si>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</si>
  <si>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</si>
  <si>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</si>
  <si>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</si>
  <si>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</si>
  <si>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</si>
  <si>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</si>
  <si>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</si>
  <si>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</si>
  <si>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</si>
  <si>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</si>
  <si>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</si>
  <si>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</si>
  <si>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</si>
  <si>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</si>
  <si>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</si>
  <si>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1.2.3.1.2.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</si>
  <si>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</si>
  <si>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</si>
  <si>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</si>
  <si>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</si>
  <si>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</si>
  <si>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</si>
  <si>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</si>
  <si>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</si>
  <si>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</si>
  <si>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</si>
  <si>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</si>
  <si>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</si>
  <si>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</si>
  <si>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</si>
  <si>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</si>
  <si>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</si>
  <si>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</si>
  <si>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</si>
  <si>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</si>
  <si>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</si>
  <si>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</si>
  <si>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</si>
  <si>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</si>
  <si>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</si>
  <si>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</si>
  <si>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</si>
  <si>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</si>
  <si>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</si>
  <si>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</si>
  <si>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</si>
  <si>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</si>
  <si>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</si>
  <si>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</si>
  <si>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</si>
  <si>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</si>
  <si>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</si>
  <si>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</si>
  <si>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</si>
  <si>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 xml:space="preserve"> Финансовый план субъекта электроэнергетики</t>
  </si>
  <si>
    <t>Приложение 6</t>
  </si>
  <si>
    <t>Наименование целевого показателя</t>
  </si>
  <si>
    <t>Единицы измерения</t>
  </si>
  <si>
    <t>Значения целевых показателей, годы</t>
  </si>
  <si>
    <t>год 2020</t>
  </si>
  <si>
    <t>Показатель средней продолжительност и прекращений передачи электрической энергии на точку поставки (Пsaidi)</t>
  </si>
  <si>
    <t>Показатель средней частоты прекращений передачи электрической энергии на точку поставки (Пsaifi)</t>
  </si>
  <si>
    <t xml:space="preserve"> Значения целевых показателей, установленные для целей формирования инвестиционной программы</t>
  </si>
  <si>
    <t>Приложение 7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</si>
  <si>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</si>
  <si>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 в год 2020</t>
  </si>
  <si>
    <t>Принятие основных средств и нематериальных активов к бухгалтерскому учету</t>
  </si>
  <si>
    <t>Год 2021</t>
  </si>
  <si>
    <t>Год 2022</t>
  </si>
  <si>
    <t>Год 2024</t>
  </si>
  <si>
    <t>факт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</si>
  <si>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</si>
  <si>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</si>
  <si>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</si>
  <si>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</si>
  <si>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</si>
  <si>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</si>
  <si>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шт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</si>
  <si>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</si>
  <si>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</si>
  <si>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</si>
  <si>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</si>
  <si>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</si>
  <si>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</si>
  <si>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</si>
  <si>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</si>
  <si>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</si>
  <si>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</si>
  <si>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</si>
  <si>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</si>
  <si>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</si>
  <si>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</si>
  <si>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</si>
  <si>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</si>
  <si>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</si>
  <si>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</si>
  <si>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</si>
  <si>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</si>
  <si>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</si>
  <si>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</si>
  <si>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>7.3.1</t>
  </si>
  <si>
    <t>7.3.2</t>
  </si>
  <si>
    <t>7.3.3</t>
  </si>
  <si>
    <t>7.3.4</t>
  </si>
  <si>
    <t>7.3.5</t>
  </si>
  <si>
    <t>7.3.6</t>
  </si>
  <si>
    <t>7.3.7</t>
  </si>
  <si>
    <t>7.4.1</t>
  </si>
  <si>
    <t>7.4.2</t>
  </si>
  <si>
    <t>7.4.3</t>
  </si>
  <si>
    <t>7.4.4</t>
  </si>
  <si>
    <t>7.4.5</t>
  </si>
  <si>
    <t>7.4.6</t>
  </si>
  <si>
    <t>7.4.7</t>
  </si>
  <si>
    <t>7.5.1</t>
  </si>
  <si>
    <t>7.5.2</t>
  </si>
  <si>
    <t>7.5.3</t>
  </si>
  <si>
    <t>7.5.4</t>
  </si>
  <si>
    <t>7.5.5</t>
  </si>
  <si>
    <t>7.5.6</t>
  </si>
  <si>
    <t>7.5.7</t>
  </si>
  <si>
    <t>7.6.1</t>
  </si>
  <si>
    <t>7.6.2</t>
  </si>
  <si>
    <t>7.6.3</t>
  </si>
  <si>
    <t>7.6.4</t>
  </si>
  <si>
    <t>7.6.5</t>
  </si>
  <si>
    <t>7.6.6</t>
  </si>
  <si>
    <t>7.6.7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</si>
  <si>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</si>
  <si>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</si>
  <si>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</si>
  <si>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</si>
  <si>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</si>
  <si>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</si>
  <si>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</si>
  <si>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</si>
  <si>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</si>
  <si>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</si>
  <si>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</si>
  <si>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</si>
  <si>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</si>
  <si>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</si>
  <si>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9</t>
  </si>
  <si>
    <t>Всего по инвестиционной программе:</t>
  </si>
  <si>
    <t>Приложение 3</t>
  </si>
  <si>
    <t>План ввода основных средств</t>
  </si>
  <si>
    <t>Корректировка утвержденного плана</t>
  </si>
  <si>
    <t>Корректировка плана 2023 года</t>
  </si>
  <si>
    <t>Корректировка плана 2024 года</t>
  </si>
  <si>
    <t>Технологическое присоединение объектов электросетевого хозяйства,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</si>
  <si>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</si>
  <si>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</si>
  <si>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Технологическое присоединение к электрическим сетям иных сетевых организаций, всего, в том числе:</t>
  </si>
  <si>
    <t>Модернизация, техническое перевооружение линий электропередачи, всего, в том числе: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</si>
  <si>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</si>
  <si>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</si>
  <si>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</si>
  <si>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</si>
  <si>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объектов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</si>
  <si>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</si>
  <si>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 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</si>
  <si>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</si>
  <si>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</si>
  <si>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перевооружение,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</si>
  <si>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</si>
  <si>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 ТП 6/0,4 кВ № 262  с заменой силового трансформатора ТМ-160-6/0,4 кВ, инв.№864090544 по адресу Смоленская обл., г.Смоленск, ул. Багратиона, д.25, в/г №1, лит.189 на силовой трансформатор ТМГ 160-6/0,4 кВ.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</si>
  <si>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</si>
  <si>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</si>
  <si>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Размер платы за технологическое присоединение (подключение), млн рублей</t>
  </si>
  <si>
    <t>План на 01.01.19 год</t>
  </si>
  <si>
    <t xml:space="preserve">              Корректировка утвержденного плана</t>
  </si>
  <si>
    <t xml:space="preserve">                                 Год 2023</t>
  </si>
  <si>
    <t>Наименование субъекта Российской Федерации: Смоленская область</t>
  </si>
  <si>
    <t xml:space="preserve">                                                                                Финансирование капитальных вложений в прогнозных ценах соответствующих лет, млн рублей (с НДС)</t>
  </si>
  <si>
    <t>Выполнение строительно-монтажных  работ по программе реконструкция объекта кабельной линии 6 кВ ф. 608 от ПС «Северная» до РП-34 (бух.: Кабель 6 кВ ААБ 3*240+1*95) инв. № 864023557, расположенной по адресу: г. Смоленск, в/г 7, в/ч 21350-13.</t>
  </si>
  <si>
    <t xml:space="preserve">                    Год раскрытия (предоставления) информации: 2023 год</t>
  </si>
  <si>
    <t xml:space="preserve">                    -    </t>
  </si>
  <si>
    <t>Краткое описание инвестиционной программы. Показатели энергетической эффективности</t>
  </si>
  <si>
    <t>час.</t>
  </si>
  <si>
    <t>шт.</t>
  </si>
  <si>
    <t>х</t>
  </si>
  <si>
    <t>Показатель уровня качества осуществляемого технологического присоединения (Птпр)</t>
  </si>
  <si>
    <t>Перечень показателей энергетической эффективности объектов приведен в соответствии с постановлением Департамента Смоленской области по энергетике, энергоэффективности, тарифной политике от 05.05.2015 № 93 "Об утверждении требований к программам в области энергосбережения и повышения энергетической эффективности организаций, осуществляющих регулируемые виды деятельности, для которых цены (тарифы) регулируются Департаментом Смоленской области по энергетике, энергоэффективности, тарифной политике".</t>
  </si>
  <si>
    <t>Возврат налога на добавленную стоимость</t>
  </si>
  <si>
    <t>Источники финансирования инвестиционной программы субъекта электроэнергетики (с НДС)</t>
  </si>
  <si>
    <t>1.3.</t>
  </si>
  <si>
    <t>Реконструкция  ТП 6/0,4 кВ № 55 инв.№ 864003811 с заменой силового трансформатора ТМ-250-6/0,4 кВ,  по адресу Смоленская обл., г. Смоленск, ул. Фурманова, в/г № 3, лит. 54</t>
  </si>
  <si>
    <t xml:space="preserve">Реконструкция  РП 6/0,4 кВ № 34   с заменой силового трансформатора ТМ-400-6/0,4 кВ, инв.№ 864005096  по адресу Смоленская обл., г. Смоленск, ул. Фурманова, в/г № 3, лит. 54 на силовой трансформатор ТМГ 160-6/0,4 </t>
  </si>
  <si>
    <t>Реконструкция  ТП 6/0,4 кВ № 262  с заменой силового трансформатора ТМ-160-6/0,4 кВ, инв.№ 864090544 по адресу Смоленская обл., г.Смоленск, ул. Багратиона, д.25, в/г № 1, лит.189 на силовой трансформатор ТМГ 160-6/0,4 кВ.</t>
  </si>
  <si>
    <t>Реконструкция  ТП 10/0,4 кВ № 3  с заменой силового трансформатора ТМ-160-6/0,4 кВ, инв.№ 864090081 по адресу Смоленская обл.,Смоленский р-н, д. Хохлово, в/г № 44, лит. 13 на силовой трансформатор ТМГ 160-6/0,4 кВ.</t>
  </si>
  <si>
    <t>Реконструкция ТП 10/0,4 кВ №9, замена силового трансформатора Т-1 ТМ-400, 1976 г.в., инв № 864090737, адрес: Смоленская обл., Смоленский р-н, с/п Пионерское, д. Русилово, в/г 51, лит. 9</t>
  </si>
  <si>
    <t>Реконструкция ТП 6/0,4 кВ № 339, замена силового трансформатора Т-2 ТМ-250,1969 г.в., инв № 865061298, адрес: Смоленская обл., г. Смоленск, ул. Жукова, д. 4, в/г 3, Гарнизонный Дом офицеров</t>
  </si>
  <si>
    <t>Реконструкция  ТП 6/0,4 кВ № 262  с заменой силового трансформатора ТМ-160-6/0,4 кВ, инв.№ 864090544 по адресу Смоленская обл., гСмоленск, ул. Багратиона, д.25, в/г № 1, лит.189 на силовой трансформатор ТМГ 160-6/0,4 кВ.</t>
  </si>
  <si>
    <t>Реконструкция ТП 10/0,4 кВ № 9, замена силового трансформатора Т-1 ТМ-400, 1976 г.в., инв № 864090737, адрес: Смоленская обл., Смоленский р-н, с/п Пионерское, д. Русилово, в/г 51, лит. 9</t>
  </si>
  <si>
    <t>1.1.1.1.</t>
  </si>
  <si>
    <t>1.1.1.2.</t>
  </si>
  <si>
    <t>1.1.1.3.</t>
  </si>
  <si>
    <t>Реконструкция  ТП 6/0,4 кВ № 55 инв.№ 864003811 с заменой силового трансформатора ТМ-250-6/0,4 кВ, по адресу Смоленская обл., г.Смоленск, ул. Фурманова, в/г № 3, лит. 54</t>
  </si>
  <si>
    <t xml:space="preserve">Реконструкция  РП 6/0,4 кВ № 34   с заменой силового трансформатора ТМ-400-6/0,4 кВ, инв.№ 864005096 по адресу Смоленская обл., г.Смоленск, ул. Фурманова, в/г № 3, лит. 54 на силовой трансформатор ТМГ 160-6/0,4 </t>
  </si>
  <si>
    <t>Реконструкция ТП 6/0,4 кВ № 339, замена силового трансформатора Т-2 ТМ-250,1969 г.в., инв № 865061298, адрес: Смоленская обл., г.Смоленск, ул. Жукова, д. 4, в/г 3, Гарнизонный Дом офицеров</t>
  </si>
  <si>
    <t>I.</t>
  </si>
  <si>
    <t>II.</t>
  </si>
  <si>
    <t>2.1.</t>
  </si>
  <si>
    <t>2.2.</t>
  </si>
  <si>
    <t>2.3.</t>
  </si>
  <si>
    <t>2.4.</t>
  </si>
  <si>
    <t>2.5.</t>
  </si>
  <si>
    <t>2.6.</t>
  </si>
  <si>
    <t>2.7.</t>
  </si>
  <si>
    <t>III.</t>
  </si>
  <si>
    <t>3.2.</t>
  </si>
  <si>
    <t>1.</t>
  </si>
  <si>
    <t>2.</t>
  </si>
  <si>
    <t>3.</t>
  </si>
  <si>
    <t>к постановлению Департамента Смоленской области
по энергетике, энергоэффективности, тарифной политике от 31.10.2019 № 112 (в редакции постановлений Департамента Смоленской области по энергетике, энергоэффективности, тарифной политике от 24.06.2021 № 64, от 25.04.2022 № 17,
от 22.03.2023 № 10)</t>
  </si>
  <si>
    <t>к постановлению Департамента Смоленской области по энергетике, энергоэффективности, тарифной политике  от 31.10.2019 № 112
(в редакции постановлений Департамента Смоленской области по энергетике, энергоэффективности, тарифной политике
от 24.06.2021 № 64, от 25.04.2022 № 17,
от 22.03.2023 № 10)</t>
  </si>
  <si>
    <t>к постановлению Департамента Смоленской области
по энергетике, энергоэффективности, тарифной политике
от 31.10.2019 № 112 (в редакции постановлений Департамента Смоленской области по энергетике, энергоэффективности, тарифной политике от 24.06.2021 № 64, от 25.04.2022 № 17,                         от 22.03.2023 № 10)</t>
  </si>
  <si>
    <t>к постановлению Департамента Смоленской
области по энергетике, энергоэффективности,
тарифной политике от 31.10.2019 № 112
(в редакции постановлений Департамента
Смоленской области по энергетике,
энергоэффективности, тарифной политике 
от 24.06.2021 № 64, от 25.04.2022 № 17,
от 22.03.2023 № 10)</t>
  </si>
  <si>
    <t>к постановлению Департамента Смоленской
области по энергетике, энергоэффективности, тарифной политике от 31.10.2019 № 112 
(в редакции постановлений Департамента
Смоленской области по энергетике, энергоэффективности, тарифной политике
от 24.06.2021 № 64,  от 25.04.2022 № 17,
от 22.03.2023 № 10)</t>
  </si>
  <si>
    <t>к постановлению Департамента Смоленской области
по энергетике, энергоэффективности, тарифной политике
от 31.10.2019 № 112 (в редакции постановлений
Департамента Смоленской области по энергетике, энергоэффективности, тарифной политике
от 24.06.2021 № 64, от 25.04.2022 № 17,
от 22.03.2023 № 10)</t>
  </si>
  <si>
    <t>к постановлению Департамента Смоленской области по энергетике, энергоэффективности, тарифной политике от 31.10.2019 № 112 
(в редакции постановлений Департамента Смоленской области по энергетике, энергоэффективности, тарифной политике 
от 25.04.2022 №17, от 22.03.2023 № 10)</t>
  </si>
</sst>
</file>

<file path=xl/styles.xml><?xml version="1.0" encoding="utf-8"?>
<styleSheet xmlns="http://schemas.openxmlformats.org/spreadsheetml/2006/main">
  <numFmts count="51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_ ;\-#,##0\ "/>
    <numFmt numFmtId="168" formatCode="_-* #,##0.00\ _р_._-;\-* #,##0.00\ _р_._-;_-* &quot;-&quot;??\ _р_._-;_-@_-"/>
    <numFmt numFmtId="169" formatCode="_-* #,##0_$_-;\-* #,##0_$_-;_-* &quot;-&quot;_$_-;_-@_-"/>
    <numFmt numFmtId="170" formatCode="_-* #,##0.00_$_-;\-* #,##0.00_$_-;_-* &quot;-&quot;??_$_-;_-@_-"/>
    <numFmt numFmtId="171" formatCode="&quot;$&quot;#,##0_);[Red]\(&quot;$&quot;#,##0\)"/>
    <numFmt numFmtId="172" formatCode="_-* #,##0.00&quot;$&quot;_-;\-* #,##0.00&quot;$&quot;_-;_-* &quot;-&quot;??&quot;$&quot;_-;_-@_-"/>
    <numFmt numFmtId="173" formatCode="General_)"/>
    <numFmt numFmtId="174" formatCode="#,##0;\-#,##0;&quot;-&quot;"/>
    <numFmt numFmtId="175" formatCode="#,##0.00;\-#,##0.00;&quot;-&quot;"/>
    <numFmt numFmtId="176" formatCode="#,##0%;\-#,##0%;&quot;- &quot;"/>
    <numFmt numFmtId="177" formatCode="#,##0.0%;\-#,##0.0%;&quot;- &quot;"/>
    <numFmt numFmtId="178" formatCode="#,##0.00%;\-#,##0.00%;&quot;- &quot;"/>
    <numFmt numFmtId="179" formatCode="#,##0.0;\-#,##0.0;&quot;-&quot;"/>
    <numFmt numFmtId="180" formatCode="_-* #,##0.00[$€-1]_-;\-* #,##0.00[$€-1]_-;_-* &quot;-&quot;??[$€-1]_-"/>
    <numFmt numFmtId="181" formatCode="[$-419]General"/>
    <numFmt numFmtId="182" formatCode="0%;\(0%\)"/>
    <numFmt numFmtId="183" formatCode="\ \ @"/>
    <numFmt numFmtId="184" formatCode="\ \ \ \ @"/>
    <numFmt numFmtId="185" formatCode="0_)"/>
    <numFmt numFmtId="186" formatCode="[$-419]d\ mmm;@"/>
    <numFmt numFmtId="187" formatCode="0.0%"/>
    <numFmt numFmtId="188" formatCode="0.0%_);\(0.0%\)"/>
    <numFmt numFmtId="189" formatCode="#,##0_);[Red]\(#,##0\)"/>
    <numFmt numFmtId="190" formatCode="###\ ##\ ##"/>
    <numFmt numFmtId="191" formatCode="0_);\(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_(* #,##0_);_(* \(#,##0\);_(* &quot;-&quot;??_);_(@_)"/>
    <numFmt numFmtId="195" formatCode="\$#,##0\ ;\(\$#,##0\)"/>
    <numFmt numFmtId="196" formatCode="_(* #,##0_);_(* \(#,##0\);_(* &quot;-&quot;_);_(@_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(* #,##0.000_);_(* \(#,##0.000\);_(* &quot;-&quot;???_);_(@_)"/>
    <numFmt numFmtId="201" formatCode="_-&quot;Ј&quot;* #,##0_-;\-&quot;Ј&quot;* #,##0_-;_-&quot;Ј&quot;* &quot;-&quot;_-;_-@_-"/>
    <numFmt numFmtId="202" formatCode="_-&quot;Ј&quot;* #,##0.00_-;\-&quot;Ј&quot;* #,##0.00_-;_-&quot;Ј&quot;* &quot;-&quot;??_-;_-@_-"/>
    <numFmt numFmtId="203" formatCode="0.0"/>
    <numFmt numFmtId="204" formatCode="_-* #,##0\ _р_._-;\-* #,##0\ _р_._-;_-* &quot;-&quot;\ _р_._-;_-@_-"/>
    <numFmt numFmtId="205" formatCode="#,##0.0"/>
    <numFmt numFmtId="206" formatCode="0.000"/>
    <numFmt numFmtId="207" formatCode="0.0000000000"/>
    <numFmt numFmtId="208" formatCode="_-* #,##0.000\ _₽_-;\-* #,##0.000\ _₽_-;_-* &quot;-&quot;??\ _₽_-;_-@_-"/>
    <numFmt numFmtId="209" formatCode="_-* #,##0.0000\ _₽_-;\-* #,##0.0000\ _₽_-;_-* &quot;-&quot;??\ _₽_-;_-@_-"/>
    <numFmt numFmtId="210" formatCode="#,##0.0000"/>
    <numFmt numFmtId="211" formatCode="#,##0.000"/>
    <numFmt numFmtId="212" formatCode="_-* #,##0.000_р_._-;\-* #,##0.000_р_._-;_-* &quot;-&quot;??_р_._-;_-@_-"/>
  </numFmts>
  <fonts count="131">
    <font>
      <sz val="12"/>
      <name val="Times New Roman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8"/>
      <name val="SimSun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8"/>
      <name val="Arial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 Cyr"/>
      <family val="0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39"/>
      <name val="Arial"/>
      <family val="2"/>
    </font>
    <font>
      <b/>
      <sz val="10"/>
      <color indexed="63"/>
      <name val="Arial"/>
      <family val="2"/>
    </font>
    <font>
      <b/>
      <sz val="12"/>
      <color indexed="8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color indexed="18"/>
      <name val="Arial"/>
      <family val="2"/>
    </font>
    <font>
      <b/>
      <sz val="10"/>
      <color indexed="9"/>
      <name val="Verdana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0"/>
      <name val="Courier"/>
      <family val="1"/>
    </font>
    <font>
      <sz val="12"/>
      <name val="Times New Roman Cyr"/>
      <family val="0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Arial Cyr"/>
      <family val="0"/>
    </font>
    <font>
      <u val="single"/>
      <sz val="10"/>
      <color indexed="39"/>
      <name val="Arial Cyr"/>
      <family val="0"/>
    </font>
    <font>
      <u val="single"/>
      <sz val="11"/>
      <color indexed="39"/>
      <name val="Calibri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name val="Arial"/>
      <family val="2"/>
    </font>
    <font>
      <u val="single"/>
      <sz val="10"/>
      <color indexed="12"/>
      <name val="Courier"/>
      <family val="3"/>
    </font>
    <font>
      <b/>
      <sz val="10"/>
      <color indexed="9"/>
      <name val="Arial"/>
      <family val="2"/>
    </font>
    <font>
      <sz val="10"/>
      <color indexed="24"/>
      <name val="Arial"/>
      <family val="2"/>
    </font>
    <font>
      <sz val="10"/>
      <name val="NTHarmonica"/>
      <family val="0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1"/>
      <color indexed="62"/>
      <name val="Calibri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sz val="8"/>
      <color indexed="9"/>
      <name val="MS Sans Serif"/>
      <family val="2"/>
    </font>
    <font>
      <b/>
      <sz val="10"/>
      <name val="Arial Cyr"/>
      <family val="2"/>
    </font>
    <font>
      <b/>
      <i/>
      <sz val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8"/>
      <color indexed="9"/>
      <name val="Arial Cyr"/>
      <family val="0"/>
    </font>
    <font>
      <b/>
      <i/>
      <sz val="10"/>
      <color indexed="9"/>
      <name val="Arial"/>
      <family val="2"/>
    </font>
    <font>
      <sz val="10"/>
      <color indexed="10"/>
      <name val="Arial Cyr"/>
      <family val="2"/>
    </font>
    <font>
      <b/>
      <sz val="14"/>
      <name val="Arial Cyr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Times New Roman Cyr"/>
      <family val="1"/>
    </font>
    <font>
      <sz val="10"/>
      <color indexed="12"/>
      <name val="Arial Cyr"/>
      <family val="2"/>
    </font>
    <font>
      <sz val="12"/>
      <color indexed="24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sz val="10"/>
      <name val="Times New Roman Cyr"/>
      <family val="0"/>
    </font>
    <font>
      <i/>
      <sz val="10"/>
      <name val="Times New Roman"/>
      <family val="1"/>
    </font>
    <font>
      <b/>
      <sz val="16"/>
      <name val="Times New Roman"/>
      <family val="1"/>
    </font>
    <font>
      <sz val="9"/>
      <color indexed="8"/>
      <name val="Times New Roman"/>
      <family val="1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2"/>
      <color theme="1"/>
      <name val="Times New Roman"/>
      <family val="0"/>
    </font>
    <font>
      <sz val="10"/>
      <color theme="1"/>
      <name val="Arial Cyr"/>
      <family val="0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sz val="11"/>
      <color rgb="FF9C0006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/>
      <right>
        <color indexed="63"/>
      </right>
      <top style="hair"/>
      <bottom style="hair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859">
    <xf numFmtId="0" fontId="0" fillId="0" borderId="0">
      <alignment/>
      <protection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9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42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1" fontId="114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3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1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>
      <alignment/>
      <protection/>
    </xf>
    <xf numFmtId="0" fontId="115" fillId="0" borderId="0">
      <alignment/>
      <protection/>
    </xf>
    <xf numFmtId="0" fontId="20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165" fontId="72" fillId="0" borderId="0">
      <alignment/>
      <protection locked="0"/>
    </xf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15" fillId="0" borderId="0">
      <alignment/>
      <protection/>
    </xf>
    <xf numFmtId="0" fontId="31" fillId="0" borderId="0">
      <alignment/>
      <protection/>
    </xf>
    <xf numFmtId="0" fontId="115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33" fillId="24" borderId="0">
      <alignment/>
      <protection/>
    </xf>
    <xf numFmtId="0" fontId="73" fillId="0" borderId="0">
      <alignment/>
      <protection locked="0"/>
    </xf>
    <xf numFmtId="165" fontId="72" fillId="0" borderId="0">
      <alignment/>
      <protection locked="0"/>
    </xf>
    <xf numFmtId="165" fontId="72" fillId="0" borderId="0">
      <alignment/>
      <protection locked="0"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1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5" fillId="0" borderId="0">
      <alignment/>
      <protection/>
    </xf>
    <xf numFmtId="0" fontId="11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166" fontId="0" fillId="0" borderId="0" applyFont="0" applyFill="0" applyBorder="0" applyAlignment="0" applyProtection="0"/>
    <xf numFmtId="0" fontId="0" fillId="0" borderId="0">
      <alignment/>
      <protection/>
    </xf>
    <xf numFmtId="189" fontId="39" fillId="0" borderId="0">
      <alignment vertical="top"/>
      <protection/>
    </xf>
    <xf numFmtId="0" fontId="20" fillId="0" borderId="0">
      <alignment/>
      <protection/>
    </xf>
    <xf numFmtId="0" fontId="116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3" fillId="0" borderId="1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72" fillId="0" borderId="11">
      <alignment/>
      <protection locked="0"/>
    </xf>
    <xf numFmtId="0" fontId="73" fillId="0" borderId="0">
      <alignment/>
      <protection locked="0"/>
    </xf>
    <xf numFmtId="165" fontId="72" fillId="0" borderId="0">
      <alignment/>
      <protection locked="0"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3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1" fillId="0" borderId="0">
      <alignment vertical="top"/>
      <protection/>
    </xf>
    <xf numFmtId="0" fontId="31" fillId="0" borderId="0">
      <alignment/>
      <protection/>
    </xf>
    <xf numFmtId="0" fontId="40" fillId="2" borderId="1" applyNumberFormat="0">
      <alignment readingOrder="1"/>
      <protection locked="0"/>
    </xf>
    <xf numFmtId="0" fontId="20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24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" fillId="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2" borderId="0" applyNumberFormat="0" applyBorder="0" applyAlignment="0" applyProtection="0"/>
    <xf numFmtId="0" fontId="4" fillId="18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4" fillId="20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2" fillId="3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20" fillId="0" borderId="0">
      <alignment/>
      <protection/>
    </xf>
    <xf numFmtId="49" fontId="30" fillId="4" borderId="12">
      <alignment horizontal="left" vertical="top"/>
      <protection locked="0"/>
    </xf>
    <xf numFmtId="49" fontId="30" fillId="4" borderId="12">
      <alignment horizontal="left" vertical="top"/>
      <protection locked="0"/>
    </xf>
    <xf numFmtId="49" fontId="30" fillId="0" borderId="12">
      <alignment horizontal="left" vertical="top"/>
      <protection locked="0"/>
    </xf>
    <xf numFmtId="49" fontId="30" fillId="0" borderId="12">
      <alignment horizontal="left" vertical="top"/>
      <protection locked="0"/>
    </xf>
    <xf numFmtId="49" fontId="30" fillId="37" borderId="12">
      <alignment horizontal="left" vertical="top"/>
      <protection locked="0"/>
    </xf>
    <xf numFmtId="49" fontId="30" fillId="37" borderId="12">
      <alignment horizontal="left" vertical="top"/>
      <protection locked="0"/>
    </xf>
    <xf numFmtId="0" fontId="30" fillId="0" borderId="0">
      <alignment horizontal="left" vertical="top" wrapText="1"/>
      <protection/>
    </xf>
    <xf numFmtId="0" fontId="41" fillId="0" borderId="13">
      <alignment horizontal="left" vertical="top" wrapText="1"/>
      <protection/>
    </xf>
    <xf numFmtId="49" fontId="20" fillId="0" borderId="0">
      <alignment horizontal="left" vertical="top" wrapText="1"/>
      <protection locked="0"/>
    </xf>
    <xf numFmtId="0" fontId="42" fillId="0" borderId="0">
      <alignment horizontal="left" vertical="top" wrapText="1"/>
      <protection/>
    </xf>
    <xf numFmtId="49" fontId="20" fillId="0" borderId="12">
      <alignment horizontal="center" vertical="top" wrapText="1"/>
      <protection locked="0"/>
    </xf>
    <xf numFmtId="49" fontId="20" fillId="0" borderId="12">
      <alignment horizontal="center" vertical="top" wrapText="1"/>
      <protection locked="0"/>
    </xf>
    <xf numFmtId="49" fontId="30" fillId="0" borderId="0">
      <alignment horizontal="right" vertical="top"/>
      <protection locked="0"/>
    </xf>
    <xf numFmtId="49" fontId="30" fillId="4" borderId="12">
      <alignment horizontal="right" vertical="top"/>
      <protection locked="0"/>
    </xf>
    <xf numFmtId="49" fontId="30" fillId="4" borderId="12">
      <alignment horizontal="right" vertical="top"/>
      <protection locked="0"/>
    </xf>
    <xf numFmtId="0" fontId="30" fillId="4" borderId="12">
      <alignment horizontal="right" vertical="top"/>
      <protection locked="0"/>
    </xf>
    <xf numFmtId="0" fontId="30" fillId="4" borderId="12">
      <alignment horizontal="right" vertical="top"/>
      <protection locked="0"/>
    </xf>
    <xf numFmtId="49" fontId="30" fillId="0" borderId="12">
      <alignment horizontal="right" vertical="top"/>
      <protection locked="0"/>
    </xf>
    <xf numFmtId="49" fontId="30" fillId="0" borderId="12">
      <alignment horizontal="right" vertical="top"/>
      <protection locked="0"/>
    </xf>
    <xf numFmtId="0" fontId="30" fillId="0" borderId="12">
      <alignment horizontal="right" vertical="top"/>
      <protection locked="0"/>
    </xf>
    <xf numFmtId="0" fontId="30" fillId="0" borderId="12">
      <alignment horizontal="right" vertical="top"/>
      <protection locked="0"/>
    </xf>
    <xf numFmtId="49" fontId="30" fillId="37" borderId="12">
      <alignment horizontal="right" vertical="top"/>
      <protection locked="0"/>
    </xf>
    <xf numFmtId="49" fontId="30" fillId="37" borderId="12">
      <alignment horizontal="right" vertical="top"/>
      <protection locked="0"/>
    </xf>
    <xf numFmtId="0" fontId="30" fillId="37" borderId="12">
      <alignment horizontal="right" vertical="top"/>
      <protection locked="0"/>
    </xf>
    <xf numFmtId="0" fontId="30" fillId="37" borderId="12">
      <alignment horizontal="right" vertical="top"/>
      <protection locked="0"/>
    </xf>
    <xf numFmtId="49" fontId="20" fillId="0" borderId="0">
      <alignment horizontal="right" vertical="top" wrapText="1"/>
      <protection locked="0"/>
    </xf>
    <xf numFmtId="0" fontId="42" fillId="0" borderId="0">
      <alignment horizontal="right" vertical="top" wrapText="1"/>
      <protection/>
    </xf>
    <xf numFmtId="49" fontId="20" fillId="0" borderId="0">
      <alignment horizontal="center" vertical="top" wrapText="1"/>
      <protection locked="0"/>
    </xf>
    <xf numFmtId="0" fontId="41" fillId="0" borderId="13">
      <alignment horizontal="center" vertical="top" wrapText="1"/>
      <protection/>
    </xf>
    <xf numFmtId="49" fontId="30" fillId="0" borderId="12">
      <alignment horizontal="center" vertical="top" wrapText="1"/>
      <protection locked="0"/>
    </xf>
    <xf numFmtId="49" fontId="30" fillId="0" borderId="12">
      <alignment horizontal="center" vertical="top" wrapText="1"/>
      <protection locked="0"/>
    </xf>
    <xf numFmtId="0" fontId="30" fillId="0" borderId="12">
      <alignment horizontal="center" vertical="top" wrapText="1"/>
      <protection locked="0"/>
    </xf>
    <xf numFmtId="0" fontId="30" fillId="0" borderId="12">
      <alignment horizontal="center" vertical="top" wrapText="1"/>
      <protection locked="0"/>
    </xf>
    <xf numFmtId="0" fontId="15" fillId="3" borderId="0" applyNumberFormat="0" applyBorder="0" applyAlignment="0" applyProtection="0"/>
    <xf numFmtId="174" fontId="1" fillId="0" borderId="0" applyFill="0" applyBorder="0" applyAlignment="0">
      <protection/>
    </xf>
    <xf numFmtId="175" fontId="1" fillId="0" borderId="0" applyFill="0" applyBorder="0" applyAlignment="0">
      <protection/>
    </xf>
    <xf numFmtId="176" fontId="1" fillId="0" borderId="0" applyFill="0" applyBorder="0" applyAlignment="0">
      <protection/>
    </xf>
    <xf numFmtId="177" fontId="1" fillId="0" borderId="0" applyFill="0" applyBorder="0" applyAlignment="0">
      <protection/>
    </xf>
    <xf numFmtId="178" fontId="1" fillId="0" borderId="0" applyFill="0" applyBorder="0" applyAlignment="0">
      <protection/>
    </xf>
    <xf numFmtId="174" fontId="1" fillId="0" borderId="0" applyFill="0" applyBorder="0" applyAlignment="0">
      <protection/>
    </xf>
    <xf numFmtId="179" fontId="1" fillId="0" borderId="0" applyFill="0" applyBorder="0" applyAlignment="0">
      <protection/>
    </xf>
    <xf numFmtId="175" fontId="1" fillId="0" borderId="0" applyFill="0" applyBorder="0" applyAlignment="0">
      <protection/>
    </xf>
    <xf numFmtId="0" fontId="7" fillId="20" borderId="1" applyNumberFormat="0" applyAlignment="0" applyProtection="0"/>
    <xf numFmtId="0" fontId="12" fillId="21" borderId="7" applyNumberFormat="0" applyAlignment="0" applyProtection="0"/>
    <xf numFmtId="16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14" fontId="1" fillId="0" borderId="0" applyFill="0" applyBorder="0" applyAlignment="0">
      <protection/>
    </xf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174" fontId="44" fillId="0" borderId="0" applyFill="0" applyBorder="0" applyAlignment="0">
      <protection/>
    </xf>
    <xf numFmtId="175" fontId="44" fillId="0" borderId="0" applyFill="0" applyBorder="0" applyAlignment="0">
      <protection/>
    </xf>
    <xf numFmtId="174" fontId="44" fillId="0" borderId="0" applyFill="0" applyBorder="0" applyAlignment="0">
      <protection/>
    </xf>
    <xf numFmtId="179" fontId="44" fillId="0" borderId="0" applyFill="0" applyBorder="0" applyAlignment="0">
      <protection/>
    </xf>
    <xf numFmtId="175" fontId="44" fillId="0" borderId="0" applyFill="0" applyBorder="0" applyAlignment="0">
      <protection/>
    </xf>
    <xf numFmtId="180" fontId="0" fillId="0" borderId="0" applyFont="0" applyFill="0" applyBorder="0" applyAlignment="0" applyProtection="0"/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181" fontId="66" fillId="0" borderId="0" applyBorder="0" applyProtection="0">
      <alignment/>
    </xf>
    <xf numFmtId="0" fontId="117" fillId="0" borderId="0">
      <alignment/>
      <protection/>
    </xf>
    <xf numFmtId="0" fontId="20" fillId="0" borderId="0">
      <alignment/>
      <protection/>
    </xf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45" fillId="0" borderId="14" applyNumberFormat="0" applyAlignment="0" applyProtection="0"/>
    <xf numFmtId="0" fontId="45" fillId="0" borderId="15">
      <alignment horizontal="left" vertical="center"/>
      <protection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7" borderId="1" applyNumberFormat="0" applyAlignment="0" applyProtection="0"/>
    <xf numFmtId="174" fontId="46" fillId="0" borderId="0" applyFill="0" applyBorder="0" applyAlignment="0">
      <protection/>
    </xf>
    <xf numFmtId="175" fontId="46" fillId="0" borderId="0" applyFill="0" applyBorder="0" applyAlignment="0">
      <protection/>
    </xf>
    <xf numFmtId="174" fontId="46" fillId="0" borderId="0" applyFill="0" applyBorder="0" applyAlignment="0">
      <protection/>
    </xf>
    <xf numFmtId="179" fontId="46" fillId="0" borderId="0" applyFill="0" applyBorder="0" applyAlignment="0">
      <protection/>
    </xf>
    <xf numFmtId="175" fontId="46" fillId="0" borderId="0" applyFill="0" applyBorder="0" applyAlignment="0">
      <protection/>
    </xf>
    <xf numFmtId="0" fontId="17" fillId="0" borderId="9" applyNumberFormat="0" applyFill="0" applyAlignment="0" applyProtection="0"/>
    <xf numFmtId="0" fontId="20" fillId="0" borderId="0">
      <alignment/>
      <protection/>
    </xf>
    <xf numFmtId="0" fontId="14" fillId="2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0" fillId="0" borderId="1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39" fillId="34" borderId="0">
      <alignment/>
      <protection/>
    </xf>
    <xf numFmtId="0" fontId="39" fillId="34" borderId="0">
      <alignment/>
      <protection/>
    </xf>
    <xf numFmtId="0" fontId="20" fillId="0" borderId="0">
      <alignment/>
      <protection/>
    </xf>
    <xf numFmtId="0" fontId="34" fillId="0" borderId="0">
      <alignment/>
      <protection/>
    </xf>
    <xf numFmtId="0" fontId="0" fillId="23" borderId="8" applyNumberFormat="0" applyFont="0" applyAlignment="0" applyProtection="0"/>
    <xf numFmtId="0" fontId="0" fillId="23" borderId="16" applyNumberFormat="0" applyFont="0" applyAlignment="0" applyProtection="0"/>
    <xf numFmtId="0" fontId="0" fillId="23" borderId="16" applyNumberFormat="0" applyFont="0" applyAlignment="0" applyProtection="0"/>
    <xf numFmtId="0" fontId="0" fillId="23" borderId="16" applyNumberFormat="0" applyFont="0" applyAlignment="0" applyProtection="0"/>
    <xf numFmtId="0" fontId="0" fillId="23" borderId="16" applyNumberFormat="0" applyFont="0" applyAlignment="0" applyProtection="0"/>
    <xf numFmtId="0" fontId="6" fillId="20" borderId="2" applyNumberFormat="0" applyAlignment="0" applyProtection="0"/>
    <xf numFmtId="17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4" fontId="47" fillId="0" borderId="0" applyFill="0" applyBorder="0" applyAlignment="0">
      <protection/>
    </xf>
    <xf numFmtId="175" fontId="47" fillId="0" borderId="0" applyFill="0" applyBorder="0" applyAlignment="0">
      <protection/>
    </xf>
    <xf numFmtId="174" fontId="47" fillId="0" borderId="0" applyFill="0" applyBorder="0" applyAlignment="0">
      <protection/>
    </xf>
    <xf numFmtId="179" fontId="47" fillId="0" borderId="0" applyFill="0" applyBorder="0" applyAlignment="0">
      <protection/>
    </xf>
    <xf numFmtId="175" fontId="47" fillId="0" borderId="0" applyFill="0" applyBorder="0" applyAlignment="0">
      <protection/>
    </xf>
    <xf numFmtId="0" fontId="34" fillId="0" borderId="0" applyNumberFormat="0">
      <alignment horizontal="left"/>
      <protection/>
    </xf>
    <xf numFmtId="0" fontId="42" fillId="43" borderId="0">
      <alignment horizontal="center" vertical="center"/>
      <protection/>
    </xf>
    <xf numFmtId="0" fontId="1" fillId="22" borderId="2" applyNumberFormat="0" applyProtection="0">
      <alignment vertical="center"/>
    </xf>
    <xf numFmtId="0" fontId="39" fillId="22" borderId="16" applyNumberFormat="0" applyProtection="0">
      <alignment vertical="center"/>
    </xf>
    <xf numFmtId="0" fontId="39" fillId="22" borderId="16" applyNumberFormat="0" applyProtection="0">
      <alignment vertical="center"/>
    </xf>
    <xf numFmtId="0" fontId="39" fillId="22" borderId="16" applyNumberFormat="0" applyProtection="0">
      <alignment vertical="center"/>
    </xf>
    <xf numFmtId="0" fontId="39" fillId="22" borderId="16" applyNumberFormat="0" applyProtection="0">
      <alignment vertical="center"/>
    </xf>
    <xf numFmtId="0" fontId="39" fillId="22" borderId="16" applyNumberFormat="0" applyProtection="0">
      <alignment vertical="center"/>
    </xf>
    <xf numFmtId="0" fontId="48" fillId="22" borderId="2" applyNumberFormat="0" applyProtection="0">
      <alignment vertical="center"/>
    </xf>
    <xf numFmtId="0" fontId="30" fillId="22" borderId="16" applyNumberFormat="0" applyProtection="0">
      <alignment vertical="center"/>
    </xf>
    <xf numFmtId="0" fontId="30" fillId="22" borderId="16" applyNumberFormat="0" applyProtection="0">
      <alignment vertical="center"/>
    </xf>
    <xf numFmtId="0" fontId="30" fillId="22" borderId="16" applyNumberFormat="0" applyProtection="0">
      <alignment vertical="center"/>
    </xf>
    <xf numFmtId="0" fontId="30" fillId="22" borderId="16" applyNumberFormat="0" applyProtection="0">
      <alignment vertical="center"/>
    </xf>
    <xf numFmtId="0" fontId="30" fillId="22" borderId="16" applyNumberFormat="0" applyProtection="0">
      <alignment vertical="center"/>
    </xf>
    <xf numFmtId="0" fontId="1" fillId="22" borderId="2" applyNumberFormat="0" applyProtection="0">
      <alignment horizontal="left" vertical="center" indent="1"/>
    </xf>
    <xf numFmtId="0" fontId="39" fillId="22" borderId="16" applyNumberFormat="0" applyProtection="0">
      <alignment horizontal="left" vertical="center" indent="1"/>
    </xf>
    <xf numFmtId="0" fontId="39" fillId="22" borderId="16" applyNumberFormat="0" applyProtection="0">
      <alignment horizontal="left" vertical="center" indent="1"/>
    </xf>
    <xf numFmtId="0" fontId="39" fillId="22" borderId="16" applyNumberFormat="0" applyProtection="0">
      <alignment horizontal="left" vertical="center" indent="1"/>
    </xf>
    <xf numFmtId="0" fontId="39" fillId="22" borderId="16" applyNumberFormat="0" applyProtection="0">
      <alignment horizontal="left" vertical="center" indent="1"/>
    </xf>
    <xf numFmtId="0" fontId="39" fillId="22" borderId="16" applyNumberFormat="0" applyProtection="0">
      <alignment horizontal="left" vertical="center" indent="1"/>
    </xf>
    <xf numFmtId="0" fontId="1" fillId="22" borderId="2" applyNumberFormat="0" applyProtection="0">
      <alignment horizontal="left" vertical="center" indent="1"/>
    </xf>
    <xf numFmtId="0" fontId="30" fillId="22" borderId="17" applyNumberFormat="0" applyProtection="0">
      <alignment horizontal="left" vertical="top" indent="1"/>
    </xf>
    <xf numFmtId="0" fontId="30" fillId="22" borderId="17" applyNumberFormat="0" applyProtection="0">
      <alignment horizontal="left" vertical="top" indent="1"/>
    </xf>
    <xf numFmtId="0" fontId="30" fillId="22" borderId="17" applyNumberFormat="0" applyProtection="0">
      <alignment horizontal="left" vertical="top" indent="1"/>
    </xf>
    <xf numFmtId="0" fontId="30" fillId="22" borderId="17" applyNumberFormat="0" applyProtection="0">
      <alignment horizontal="left" vertical="top" indent="1"/>
    </xf>
    <xf numFmtId="0" fontId="30" fillId="22" borderId="17" applyNumberFormat="0" applyProtection="0">
      <alignment horizontal="left" vertical="top" indent="1"/>
    </xf>
    <xf numFmtId="0" fontId="49" fillId="2" borderId="18" applyNumberFormat="0" applyProtection="0">
      <alignment horizontal="center" vertical="center" wrapText="1"/>
    </xf>
    <xf numFmtId="0" fontId="39" fillId="14" borderId="16" applyNumberFormat="0" applyProtection="0">
      <alignment horizontal="left" vertical="center" indent="1"/>
    </xf>
    <xf numFmtId="0" fontId="39" fillId="14" borderId="16" applyNumberFormat="0" applyProtection="0">
      <alignment horizontal="left" vertical="center" indent="1"/>
    </xf>
    <xf numFmtId="0" fontId="39" fillId="14" borderId="16" applyNumberFormat="0" applyProtection="0">
      <alignment horizontal="left" vertical="center" indent="1"/>
    </xf>
    <xf numFmtId="0" fontId="39" fillId="14" borderId="16" applyNumberFormat="0" applyProtection="0">
      <alignment horizontal="left" vertical="center" indent="1"/>
    </xf>
    <xf numFmtId="0" fontId="39" fillId="14" borderId="16" applyNumberFormat="0" applyProtection="0">
      <alignment horizontal="left" vertical="center" indent="1"/>
    </xf>
    <xf numFmtId="0" fontId="39" fillId="14" borderId="16" applyNumberFormat="0" applyProtection="0">
      <alignment horizontal="left" vertical="center" indent="1"/>
    </xf>
    <xf numFmtId="0" fontId="1" fillId="3" borderId="2" applyNumberFormat="0" applyProtection="0">
      <alignment horizontal="right" vertical="center"/>
    </xf>
    <xf numFmtId="0" fontId="39" fillId="3" borderId="16" applyNumberFormat="0" applyProtection="0">
      <alignment horizontal="right" vertical="center"/>
    </xf>
    <xf numFmtId="0" fontId="39" fillId="3" borderId="16" applyNumberFormat="0" applyProtection="0">
      <alignment horizontal="right" vertical="center"/>
    </xf>
    <xf numFmtId="0" fontId="39" fillId="3" borderId="16" applyNumberFormat="0" applyProtection="0">
      <alignment horizontal="right" vertical="center"/>
    </xf>
    <xf numFmtId="0" fontId="39" fillId="3" borderId="16" applyNumberFormat="0" applyProtection="0">
      <alignment horizontal="right" vertical="center"/>
    </xf>
    <xf numFmtId="0" fontId="39" fillId="3" borderId="16" applyNumberFormat="0" applyProtection="0">
      <alignment horizontal="right" vertical="center"/>
    </xf>
    <xf numFmtId="0" fontId="1" fillId="9" borderId="2" applyNumberFormat="0" applyProtection="0">
      <alignment horizontal="right" vertical="center"/>
    </xf>
    <xf numFmtId="0" fontId="39" fillId="44" borderId="16" applyNumberFormat="0" applyProtection="0">
      <alignment horizontal="right" vertical="center"/>
    </xf>
    <xf numFmtId="0" fontId="39" fillId="44" borderId="16" applyNumberFormat="0" applyProtection="0">
      <alignment horizontal="right" vertical="center"/>
    </xf>
    <xf numFmtId="0" fontId="39" fillId="44" borderId="16" applyNumberFormat="0" applyProtection="0">
      <alignment horizontal="right" vertical="center"/>
    </xf>
    <xf numFmtId="0" fontId="39" fillId="44" borderId="16" applyNumberFormat="0" applyProtection="0">
      <alignment horizontal="right" vertical="center"/>
    </xf>
    <xf numFmtId="0" fontId="39" fillId="44" borderId="16" applyNumberFormat="0" applyProtection="0">
      <alignment horizontal="right" vertical="center"/>
    </xf>
    <xf numFmtId="0" fontId="1" fillId="17" borderId="2" applyNumberFormat="0" applyProtection="0">
      <alignment horizontal="right" vertical="center"/>
    </xf>
    <xf numFmtId="0" fontId="39" fillId="17" borderId="13" applyNumberFormat="0" applyProtection="0">
      <alignment horizontal="right" vertical="center"/>
    </xf>
    <xf numFmtId="0" fontId="39" fillId="17" borderId="13" applyNumberFormat="0" applyProtection="0">
      <alignment horizontal="right" vertical="center"/>
    </xf>
    <xf numFmtId="0" fontId="39" fillId="17" borderId="13" applyNumberFormat="0" applyProtection="0">
      <alignment horizontal="right" vertical="center"/>
    </xf>
    <xf numFmtId="0" fontId="39" fillId="17" borderId="13" applyNumberFormat="0" applyProtection="0">
      <alignment horizontal="right" vertical="center"/>
    </xf>
    <xf numFmtId="0" fontId="39" fillId="17" borderId="13" applyNumberFormat="0" applyProtection="0">
      <alignment horizontal="right" vertical="center"/>
    </xf>
    <xf numFmtId="0" fontId="1" fillId="11" borderId="2" applyNumberFormat="0" applyProtection="0">
      <alignment horizontal="right" vertical="center"/>
    </xf>
    <xf numFmtId="0" fontId="39" fillId="11" borderId="16" applyNumberFormat="0" applyProtection="0">
      <alignment horizontal="right" vertical="center"/>
    </xf>
    <xf numFmtId="0" fontId="39" fillId="11" borderId="16" applyNumberFormat="0" applyProtection="0">
      <alignment horizontal="right" vertical="center"/>
    </xf>
    <xf numFmtId="0" fontId="39" fillId="11" borderId="16" applyNumberFormat="0" applyProtection="0">
      <alignment horizontal="right" vertical="center"/>
    </xf>
    <xf numFmtId="0" fontId="39" fillId="11" borderId="16" applyNumberFormat="0" applyProtection="0">
      <alignment horizontal="right" vertical="center"/>
    </xf>
    <xf numFmtId="0" fontId="39" fillId="11" borderId="16" applyNumberFormat="0" applyProtection="0">
      <alignment horizontal="right" vertical="center"/>
    </xf>
    <xf numFmtId="0" fontId="1" fillId="15" borderId="2" applyNumberFormat="0" applyProtection="0">
      <alignment horizontal="right" vertical="center"/>
    </xf>
    <xf numFmtId="0" fontId="39" fillId="15" borderId="16" applyNumberFormat="0" applyProtection="0">
      <alignment horizontal="right" vertical="center"/>
    </xf>
    <xf numFmtId="0" fontId="39" fillId="15" borderId="16" applyNumberFormat="0" applyProtection="0">
      <alignment horizontal="right" vertical="center"/>
    </xf>
    <xf numFmtId="0" fontId="39" fillId="15" borderId="16" applyNumberFormat="0" applyProtection="0">
      <alignment horizontal="right" vertical="center"/>
    </xf>
    <xf numFmtId="0" fontId="39" fillId="15" borderId="16" applyNumberFormat="0" applyProtection="0">
      <alignment horizontal="right" vertical="center"/>
    </xf>
    <xf numFmtId="0" fontId="39" fillId="15" borderId="16" applyNumberFormat="0" applyProtection="0">
      <alignment horizontal="right" vertical="center"/>
    </xf>
    <xf numFmtId="0" fontId="1" fillId="19" borderId="2" applyNumberFormat="0" applyProtection="0">
      <alignment horizontal="right" vertical="center"/>
    </xf>
    <xf numFmtId="0" fontId="39" fillId="19" borderId="16" applyNumberFormat="0" applyProtection="0">
      <alignment horizontal="right" vertical="center"/>
    </xf>
    <xf numFmtId="0" fontId="39" fillId="19" borderId="16" applyNumberFormat="0" applyProtection="0">
      <alignment horizontal="right" vertical="center"/>
    </xf>
    <xf numFmtId="0" fontId="39" fillId="19" borderId="16" applyNumberFormat="0" applyProtection="0">
      <alignment horizontal="right" vertical="center"/>
    </xf>
    <xf numFmtId="0" fontId="39" fillId="19" borderId="16" applyNumberFormat="0" applyProtection="0">
      <alignment horizontal="right" vertical="center"/>
    </xf>
    <xf numFmtId="0" fontId="39" fillId="19" borderId="16" applyNumberFormat="0" applyProtection="0">
      <alignment horizontal="right" vertical="center"/>
    </xf>
    <xf numFmtId="0" fontId="1" fillId="18" borderId="2" applyNumberFormat="0" applyProtection="0">
      <alignment horizontal="right" vertical="center"/>
    </xf>
    <xf numFmtId="0" fontId="39" fillId="18" borderId="16" applyNumberFormat="0" applyProtection="0">
      <alignment horizontal="right" vertical="center"/>
    </xf>
    <xf numFmtId="0" fontId="39" fillId="18" borderId="16" applyNumberFormat="0" applyProtection="0">
      <alignment horizontal="right" vertical="center"/>
    </xf>
    <xf numFmtId="0" fontId="39" fillId="18" borderId="16" applyNumberFormat="0" applyProtection="0">
      <alignment horizontal="right" vertical="center"/>
    </xf>
    <xf numFmtId="0" fontId="39" fillId="18" borderId="16" applyNumberFormat="0" applyProtection="0">
      <alignment horizontal="right" vertical="center"/>
    </xf>
    <xf numFmtId="0" fontId="39" fillId="18" borderId="16" applyNumberFormat="0" applyProtection="0">
      <alignment horizontal="right" vertical="center"/>
    </xf>
    <xf numFmtId="0" fontId="1" fillId="35" borderId="2" applyNumberFormat="0" applyProtection="0">
      <alignment horizontal="right" vertical="center"/>
    </xf>
    <xf numFmtId="0" fontId="39" fillId="35" borderId="16" applyNumberFormat="0" applyProtection="0">
      <alignment horizontal="right" vertical="center"/>
    </xf>
    <xf numFmtId="0" fontId="39" fillId="35" borderId="16" applyNumberFormat="0" applyProtection="0">
      <alignment horizontal="right" vertical="center"/>
    </xf>
    <xf numFmtId="0" fontId="39" fillId="35" borderId="16" applyNumberFormat="0" applyProtection="0">
      <alignment horizontal="right" vertical="center"/>
    </xf>
    <xf numFmtId="0" fontId="39" fillId="35" borderId="16" applyNumberFormat="0" applyProtection="0">
      <alignment horizontal="right" vertical="center"/>
    </xf>
    <xf numFmtId="0" fontId="39" fillId="35" borderId="16" applyNumberFormat="0" applyProtection="0">
      <alignment horizontal="right" vertical="center"/>
    </xf>
    <xf numFmtId="0" fontId="1" fillId="10" borderId="2" applyNumberFormat="0" applyProtection="0">
      <alignment horizontal="right" vertical="center"/>
    </xf>
    <xf numFmtId="0" fontId="39" fillId="10" borderId="16" applyNumberFormat="0" applyProtection="0">
      <alignment horizontal="right" vertical="center"/>
    </xf>
    <xf numFmtId="0" fontId="39" fillId="10" borderId="16" applyNumberFormat="0" applyProtection="0">
      <alignment horizontal="right" vertical="center"/>
    </xf>
    <xf numFmtId="0" fontId="39" fillId="10" borderId="16" applyNumberFormat="0" applyProtection="0">
      <alignment horizontal="right" vertical="center"/>
    </xf>
    <xf numFmtId="0" fontId="39" fillId="10" borderId="16" applyNumberFormat="0" applyProtection="0">
      <alignment horizontal="right" vertical="center"/>
    </xf>
    <xf numFmtId="0" fontId="39" fillId="10" borderId="16" applyNumberFormat="0" applyProtection="0">
      <alignment horizontal="right" vertical="center"/>
    </xf>
    <xf numFmtId="0" fontId="41" fillId="45" borderId="2" applyNumberFormat="0" applyProtection="0">
      <alignment horizontal="left" vertical="center" indent="1"/>
    </xf>
    <xf numFmtId="0" fontId="39" fillId="46" borderId="13" applyNumberFormat="0" applyProtection="0">
      <alignment horizontal="left" vertical="center" indent="1"/>
    </xf>
    <xf numFmtId="0" fontId="39" fillId="46" borderId="13" applyNumberFormat="0" applyProtection="0">
      <alignment horizontal="left" vertical="center" indent="1"/>
    </xf>
    <xf numFmtId="0" fontId="39" fillId="46" borderId="13" applyNumberFormat="0" applyProtection="0">
      <alignment horizontal="left" vertical="center" indent="1"/>
    </xf>
    <xf numFmtId="0" fontId="39" fillId="46" borderId="13" applyNumberFormat="0" applyProtection="0">
      <alignment horizontal="left" vertical="center" indent="1"/>
    </xf>
    <xf numFmtId="0" fontId="39" fillId="46" borderId="13" applyNumberFormat="0" applyProtection="0">
      <alignment horizontal="left" vertical="center" indent="1"/>
    </xf>
    <xf numFmtId="0" fontId="1" fillId="47" borderId="19" applyNumberFormat="0" applyProtection="0">
      <alignment horizontal="left" vertical="center" indent="1"/>
    </xf>
    <xf numFmtId="0" fontId="23" fillId="26" borderId="13" applyNumberFormat="0" applyProtection="0">
      <alignment horizontal="left" vertical="center" indent="1"/>
    </xf>
    <xf numFmtId="0" fontId="23" fillId="26" borderId="13" applyNumberFormat="0" applyProtection="0">
      <alignment horizontal="left" vertical="center" indent="1"/>
    </xf>
    <xf numFmtId="0" fontId="23" fillId="26" borderId="13" applyNumberFormat="0" applyProtection="0">
      <alignment horizontal="left" vertical="center" indent="1"/>
    </xf>
    <xf numFmtId="0" fontId="23" fillId="26" borderId="13" applyNumberFormat="0" applyProtection="0">
      <alignment horizontal="left" vertical="center" indent="1"/>
    </xf>
    <xf numFmtId="0" fontId="23" fillId="26" borderId="13" applyNumberFormat="0" applyProtection="0">
      <alignment horizontal="left" vertical="center" indent="1"/>
    </xf>
    <xf numFmtId="0" fontId="50" fillId="26" borderId="0" applyNumberFormat="0" applyProtection="0">
      <alignment horizontal="left" vertical="center" indent="1"/>
    </xf>
    <xf numFmtId="0" fontId="23" fillId="26" borderId="13" applyNumberFormat="0" applyProtection="0">
      <alignment horizontal="left" vertical="center" indent="1"/>
    </xf>
    <xf numFmtId="0" fontId="23" fillId="26" borderId="13" applyNumberFormat="0" applyProtection="0">
      <alignment horizontal="left" vertical="center" indent="1"/>
    </xf>
    <xf numFmtId="0" fontId="23" fillId="26" borderId="13" applyNumberFormat="0" applyProtection="0">
      <alignment horizontal="left" vertical="center" indent="1"/>
    </xf>
    <xf numFmtId="0" fontId="23" fillId="26" borderId="13" applyNumberFormat="0" applyProtection="0">
      <alignment horizontal="left" vertical="center" indent="1"/>
    </xf>
    <xf numFmtId="0" fontId="23" fillId="26" borderId="13" applyNumberFormat="0" applyProtection="0">
      <alignment horizontal="left" vertical="center" indent="1"/>
    </xf>
    <xf numFmtId="0" fontId="23" fillId="2" borderId="18" applyNumberFormat="0" applyProtection="0">
      <alignment horizontal="left" vertical="center" indent="1"/>
    </xf>
    <xf numFmtId="0" fontId="39" fillId="31" borderId="16" applyNumberFormat="0" applyProtection="0">
      <alignment horizontal="right" vertical="center"/>
    </xf>
    <xf numFmtId="0" fontId="39" fillId="31" borderId="16" applyNumberFormat="0" applyProtection="0">
      <alignment horizontal="right" vertical="center"/>
    </xf>
    <xf numFmtId="0" fontId="39" fillId="31" borderId="16" applyNumberFormat="0" applyProtection="0">
      <alignment horizontal="right" vertical="center"/>
    </xf>
    <xf numFmtId="0" fontId="39" fillId="31" borderId="16" applyNumberFormat="0" applyProtection="0">
      <alignment horizontal="right" vertical="center"/>
    </xf>
    <xf numFmtId="0" fontId="39" fillId="31" borderId="16" applyNumberFormat="0" applyProtection="0">
      <alignment horizontal="right" vertical="center"/>
    </xf>
    <xf numFmtId="0" fontId="51" fillId="47" borderId="18" applyNumberFormat="0" applyProtection="0">
      <alignment horizontal="left" vertical="center" wrapText="1" indent="1"/>
    </xf>
    <xf numFmtId="0" fontId="39" fillId="33" borderId="13" applyNumberFormat="0" applyProtection="0">
      <alignment horizontal="left" vertical="center" indent="1"/>
    </xf>
    <xf numFmtId="0" fontId="39" fillId="33" borderId="13" applyNumberFormat="0" applyProtection="0">
      <alignment horizontal="left" vertical="center" indent="1"/>
    </xf>
    <xf numFmtId="0" fontId="39" fillId="33" borderId="13" applyNumberFormat="0" applyProtection="0">
      <alignment horizontal="left" vertical="center" indent="1"/>
    </xf>
    <xf numFmtId="0" fontId="39" fillId="33" borderId="13" applyNumberFormat="0" applyProtection="0">
      <alignment horizontal="left" vertical="center" indent="1"/>
    </xf>
    <xf numFmtId="0" fontId="39" fillId="33" borderId="13" applyNumberFormat="0" applyProtection="0">
      <alignment horizontal="left" vertical="center" indent="1"/>
    </xf>
    <xf numFmtId="0" fontId="51" fillId="48" borderId="18" applyNumberFormat="0" applyProtection="0">
      <alignment horizontal="left" vertical="center" wrapText="1" indent="1"/>
    </xf>
    <xf numFmtId="0" fontId="39" fillId="31" borderId="13" applyNumberFormat="0" applyProtection="0">
      <alignment horizontal="left" vertical="center" indent="1"/>
    </xf>
    <xf numFmtId="0" fontId="39" fillId="31" borderId="13" applyNumberFormat="0" applyProtection="0">
      <alignment horizontal="left" vertical="center" indent="1"/>
    </xf>
    <xf numFmtId="0" fontId="39" fillId="31" borderId="13" applyNumberFormat="0" applyProtection="0">
      <alignment horizontal="left" vertical="center" indent="1"/>
    </xf>
    <xf numFmtId="0" fontId="39" fillId="31" borderId="13" applyNumberFormat="0" applyProtection="0">
      <alignment horizontal="left" vertical="center" indent="1"/>
    </xf>
    <xf numFmtId="0" fontId="39" fillId="31" borderId="13" applyNumberFormat="0" applyProtection="0">
      <alignment horizontal="left" vertical="center" indent="1"/>
    </xf>
    <xf numFmtId="0" fontId="23" fillId="47" borderId="18" applyNumberFormat="0" applyProtection="0">
      <alignment horizontal="left" vertical="center" wrapText="1" indent="2"/>
    </xf>
    <xf numFmtId="0" fontId="39" fillId="20" borderId="16" applyNumberFormat="0" applyProtection="0">
      <alignment horizontal="left" vertical="center" indent="1"/>
    </xf>
    <xf numFmtId="0" fontId="39" fillId="20" borderId="16" applyNumberFormat="0" applyProtection="0">
      <alignment horizontal="left" vertical="center" indent="1"/>
    </xf>
    <xf numFmtId="0" fontId="39" fillId="20" borderId="16" applyNumberFormat="0" applyProtection="0">
      <alignment horizontal="left" vertical="center" indent="1"/>
    </xf>
    <xf numFmtId="0" fontId="39" fillId="20" borderId="16" applyNumberFormat="0" applyProtection="0">
      <alignment horizontal="left" vertical="center" indent="1"/>
    </xf>
    <xf numFmtId="0" fontId="39" fillId="20" borderId="16" applyNumberFormat="0" applyProtection="0">
      <alignment horizontal="left" vertical="center" indent="1"/>
    </xf>
    <xf numFmtId="0" fontId="39" fillId="20" borderId="16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52" fillId="48" borderId="18" applyNumberFormat="0" applyProtection="0">
      <alignment horizontal="center" vertical="center" wrapText="1"/>
    </xf>
    <xf numFmtId="0" fontId="39" fillId="26" borderId="17" applyNumberFormat="0" applyProtection="0">
      <alignment horizontal="left" vertical="top" indent="1"/>
    </xf>
    <xf numFmtId="0" fontId="39" fillId="26" borderId="17" applyNumberFormat="0" applyProtection="0">
      <alignment horizontal="left" vertical="top" indent="1"/>
    </xf>
    <xf numFmtId="0" fontId="39" fillId="26" borderId="17" applyNumberFormat="0" applyProtection="0">
      <alignment horizontal="left" vertical="top" indent="1"/>
    </xf>
    <xf numFmtId="0" fontId="39" fillId="26" borderId="17" applyNumberFormat="0" applyProtection="0">
      <alignment horizontal="left" vertical="top" indent="1"/>
    </xf>
    <xf numFmtId="0" fontId="39" fillId="26" borderId="17" applyNumberFormat="0" applyProtection="0">
      <alignment horizontal="left" vertical="top" indent="1"/>
    </xf>
    <xf numFmtId="0" fontId="39" fillId="26" borderId="17" applyNumberFormat="0" applyProtection="0">
      <alignment horizontal="left" vertical="top" indent="1"/>
    </xf>
    <xf numFmtId="0" fontId="39" fillId="26" borderId="17" applyNumberFormat="0" applyProtection="0">
      <alignment horizontal="left" vertical="top" indent="1"/>
    </xf>
    <xf numFmtId="0" fontId="39" fillId="26" borderId="17" applyNumberFormat="0" applyProtection="0">
      <alignment horizontal="left" vertical="top" indent="1"/>
    </xf>
    <xf numFmtId="0" fontId="23" fillId="26" borderId="17" applyNumberFormat="0" applyProtection="0">
      <alignment horizontal="left" vertical="top" indent="1"/>
    </xf>
    <xf numFmtId="0" fontId="23" fillId="47" borderId="18" applyNumberFormat="0" applyProtection="0">
      <alignment horizontal="left" vertical="center" wrapText="1" indent="4"/>
    </xf>
    <xf numFmtId="0" fontId="39" fillId="48" borderId="16" applyNumberFormat="0" applyProtection="0">
      <alignment horizontal="left" vertical="center" indent="1"/>
    </xf>
    <xf numFmtId="0" fontId="39" fillId="48" borderId="16" applyNumberFormat="0" applyProtection="0">
      <alignment horizontal="left" vertical="center" indent="1"/>
    </xf>
    <xf numFmtId="0" fontId="39" fillId="48" borderId="16" applyNumberFormat="0" applyProtection="0">
      <alignment horizontal="left" vertical="center" indent="1"/>
    </xf>
    <xf numFmtId="0" fontId="39" fillId="48" borderId="16" applyNumberFormat="0" applyProtection="0">
      <alignment horizontal="left" vertical="center" indent="1"/>
    </xf>
    <xf numFmtId="0" fontId="39" fillId="48" borderId="16" applyNumberFormat="0" applyProtection="0">
      <alignment horizontal="left" vertical="center" indent="1"/>
    </xf>
    <xf numFmtId="0" fontId="39" fillId="48" borderId="16" applyNumberFormat="0" applyProtection="0">
      <alignment horizontal="left" vertical="center" indent="1"/>
    </xf>
    <xf numFmtId="0" fontId="23" fillId="31" borderId="17" applyNumberFormat="0" applyProtection="0">
      <alignment horizontal="left" vertical="center" indent="1"/>
    </xf>
    <xf numFmtId="0" fontId="52" fillId="21" borderId="18" applyNumberFormat="0" applyProtection="0">
      <alignment horizontal="center" vertical="center" wrapText="1"/>
    </xf>
    <xf numFmtId="0" fontId="39" fillId="31" borderId="17" applyNumberFormat="0" applyProtection="0">
      <alignment horizontal="left" vertical="top" indent="1"/>
    </xf>
    <xf numFmtId="0" fontId="39" fillId="31" borderId="17" applyNumberFormat="0" applyProtection="0">
      <alignment horizontal="left" vertical="top" indent="1"/>
    </xf>
    <xf numFmtId="0" fontId="39" fillId="31" borderId="17" applyNumberFormat="0" applyProtection="0">
      <alignment horizontal="left" vertical="top" indent="1"/>
    </xf>
    <xf numFmtId="0" fontId="39" fillId="31" borderId="17" applyNumberFormat="0" applyProtection="0">
      <alignment horizontal="left" vertical="top" indent="1"/>
    </xf>
    <xf numFmtId="0" fontId="39" fillId="31" borderId="17" applyNumberFormat="0" applyProtection="0">
      <alignment horizontal="left" vertical="top" indent="1"/>
    </xf>
    <xf numFmtId="0" fontId="39" fillId="31" borderId="17" applyNumberFormat="0" applyProtection="0">
      <alignment horizontal="left" vertical="top" indent="1"/>
    </xf>
    <xf numFmtId="0" fontId="39" fillId="31" borderId="17" applyNumberFormat="0" applyProtection="0">
      <alignment horizontal="left" vertical="top" indent="1"/>
    </xf>
    <xf numFmtId="0" fontId="39" fillId="31" borderId="17" applyNumberFormat="0" applyProtection="0">
      <alignment horizontal="left" vertical="top" indent="1"/>
    </xf>
    <xf numFmtId="0" fontId="23" fillId="31" borderId="17" applyNumberFormat="0" applyProtection="0">
      <alignment horizontal="left" vertical="top" indent="1"/>
    </xf>
    <xf numFmtId="0" fontId="23" fillId="47" borderId="18" applyNumberFormat="0" applyProtection="0">
      <alignment horizontal="left" vertical="center" wrapText="1" indent="6"/>
    </xf>
    <xf numFmtId="0" fontId="39" fillId="8" borderId="16" applyNumberFormat="0" applyProtection="0">
      <alignment horizontal="left" vertical="center" indent="1"/>
    </xf>
    <xf numFmtId="0" fontId="39" fillId="8" borderId="16" applyNumberFormat="0" applyProtection="0">
      <alignment horizontal="left" vertical="center" indent="1"/>
    </xf>
    <xf numFmtId="0" fontId="39" fillId="8" borderId="16" applyNumberFormat="0" applyProtection="0">
      <alignment horizontal="left" vertical="center" indent="1"/>
    </xf>
    <xf numFmtId="0" fontId="39" fillId="8" borderId="16" applyNumberFormat="0" applyProtection="0">
      <alignment horizontal="left" vertical="center" indent="1"/>
    </xf>
    <xf numFmtId="0" fontId="39" fillId="8" borderId="16" applyNumberFormat="0" applyProtection="0">
      <alignment horizontal="left" vertical="center" indent="1"/>
    </xf>
    <xf numFmtId="0" fontId="39" fillId="8" borderId="16" applyNumberFormat="0" applyProtection="0">
      <alignment horizontal="left" vertical="center" indent="1"/>
    </xf>
    <xf numFmtId="0" fontId="23" fillId="20" borderId="2" applyNumberFormat="0" applyProtection="0">
      <alignment horizontal="left" vertical="center" indent="1"/>
    </xf>
    <xf numFmtId="0" fontId="39" fillId="8" borderId="17" applyNumberFormat="0" applyProtection="0">
      <alignment horizontal="left" vertical="top" indent="1"/>
    </xf>
    <xf numFmtId="0" fontId="39" fillId="8" borderId="17" applyNumberFormat="0" applyProtection="0">
      <alignment horizontal="left" vertical="top" indent="1"/>
    </xf>
    <xf numFmtId="0" fontId="39" fillId="8" borderId="17" applyNumberFormat="0" applyProtection="0">
      <alignment horizontal="left" vertical="top" indent="1"/>
    </xf>
    <xf numFmtId="0" fontId="39" fillId="8" borderId="17" applyNumberFormat="0" applyProtection="0">
      <alignment horizontal="left" vertical="top" indent="1"/>
    </xf>
    <xf numFmtId="0" fontId="39" fillId="8" borderId="17" applyNumberFormat="0" applyProtection="0">
      <alignment horizontal="left" vertical="top" indent="1"/>
    </xf>
    <xf numFmtId="0" fontId="39" fillId="8" borderId="17" applyNumberFormat="0" applyProtection="0">
      <alignment horizontal="left" vertical="top" indent="1"/>
    </xf>
    <xf numFmtId="0" fontId="39" fillId="8" borderId="17" applyNumberFormat="0" applyProtection="0">
      <alignment horizontal="left" vertical="top" indent="1"/>
    </xf>
    <xf numFmtId="0" fontId="39" fillId="8" borderId="17" applyNumberFormat="0" applyProtection="0">
      <alignment horizontal="left" vertical="top" indent="1"/>
    </xf>
    <xf numFmtId="0" fontId="23" fillId="8" borderId="17" applyNumberFormat="0" applyProtection="0">
      <alignment horizontal="left" vertical="top" indent="1"/>
    </xf>
    <xf numFmtId="0" fontId="23" fillId="0" borderId="18" applyNumberFormat="0" applyProtection="0">
      <alignment horizontal="left" vertical="center" indent="1"/>
    </xf>
    <xf numFmtId="0" fontId="39" fillId="33" borderId="16" applyNumberFormat="0" applyProtection="0">
      <alignment horizontal="left" vertical="center" indent="1"/>
    </xf>
    <xf numFmtId="0" fontId="39" fillId="33" borderId="16" applyNumberFormat="0" applyProtection="0">
      <alignment horizontal="left" vertical="center" indent="1"/>
    </xf>
    <xf numFmtId="0" fontId="39" fillId="33" borderId="16" applyNumberFormat="0" applyProtection="0">
      <alignment horizontal="left" vertical="center" indent="1"/>
    </xf>
    <xf numFmtId="0" fontId="39" fillId="33" borderId="16" applyNumberFormat="0" applyProtection="0">
      <alignment horizontal="left" vertical="center" indent="1"/>
    </xf>
    <xf numFmtId="0" fontId="39" fillId="33" borderId="16" applyNumberFormat="0" applyProtection="0">
      <alignment horizontal="left" vertical="center" indent="1"/>
    </xf>
    <xf numFmtId="0" fontId="39" fillId="33" borderId="16" applyNumberFormat="0" applyProtection="0">
      <alignment horizontal="left" vertical="center" indent="1"/>
    </xf>
    <xf numFmtId="0" fontId="23" fillId="2" borderId="2" applyNumberFormat="0" applyProtection="0">
      <alignment horizontal="left" vertical="center" indent="1"/>
    </xf>
    <xf numFmtId="0" fontId="39" fillId="33" borderId="17" applyNumberFormat="0" applyProtection="0">
      <alignment horizontal="left" vertical="top" indent="1"/>
    </xf>
    <xf numFmtId="0" fontId="39" fillId="33" borderId="17" applyNumberFormat="0" applyProtection="0">
      <alignment horizontal="left" vertical="top" indent="1"/>
    </xf>
    <xf numFmtId="0" fontId="39" fillId="33" borderId="17" applyNumberFormat="0" applyProtection="0">
      <alignment horizontal="left" vertical="top" indent="1"/>
    </xf>
    <xf numFmtId="0" fontId="39" fillId="33" borderId="17" applyNumberFormat="0" applyProtection="0">
      <alignment horizontal="left" vertical="top" indent="1"/>
    </xf>
    <xf numFmtId="0" fontId="39" fillId="33" borderId="17" applyNumberFormat="0" applyProtection="0">
      <alignment horizontal="left" vertical="top" indent="1"/>
    </xf>
    <xf numFmtId="0" fontId="39" fillId="33" borderId="17" applyNumberFormat="0" applyProtection="0">
      <alignment horizontal="left" vertical="top" indent="1"/>
    </xf>
    <xf numFmtId="0" fontId="39" fillId="33" borderId="17" applyNumberFormat="0" applyProtection="0">
      <alignment horizontal="left" vertical="top" indent="1"/>
    </xf>
    <xf numFmtId="0" fontId="39" fillId="33" borderId="17" applyNumberFormat="0" applyProtection="0">
      <alignment horizontal="left" vertical="top" indent="1"/>
    </xf>
    <xf numFmtId="0" fontId="23" fillId="33" borderId="17" applyNumberFormat="0" applyProtection="0">
      <alignment horizontal="left" vertical="top" indent="1"/>
    </xf>
    <xf numFmtId="0" fontId="23" fillId="43" borderId="12" applyNumberFormat="0">
      <alignment/>
      <protection locked="0"/>
    </xf>
    <xf numFmtId="0" fontId="23" fillId="43" borderId="12" applyNumberFormat="0">
      <alignment/>
      <protection locked="0"/>
    </xf>
    <xf numFmtId="0" fontId="39" fillId="43" borderId="20" applyNumberFormat="0">
      <alignment/>
      <protection locked="0"/>
    </xf>
    <xf numFmtId="0" fontId="39" fillId="43" borderId="20" applyNumberFormat="0">
      <alignment/>
      <protection locked="0"/>
    </xf>
    <xf numFmtId="0" fontId="39" fillId="43" borderId="20" applyNumberFormat="0">
      <alignment/>
      <protection locked="0"/>
    </xf>
    <xf numFmtId="0" fontId="39" fillId="43" borderId="20" applyNumberFormat="0">
      <alignment/>
      <protection locked="0"/>
    </xf>
    <xf numFmtId="0" fontId="39" fillId="43" borderId="20" applyNumberFormat="0">
      <alignment/>
      <protection locked="0"/>
    </xf>
    <xf numFmtId="0" fontId="39" fillId="43" borderId="20" applyNumberFormat="0">
      <alignment/>
      <protection locked="0"/>
    </xf>
    <xf numFmtId="0" fontId="39" fillId="43" borderId="20" applyNumberFormat="0">
      <alignment/>
      <protection locked="0"/>
    </xf>
    <xf numFmtId="0" fontId="39" fillId="43" borderId="20" applyNumberFormat="0">
      <alignment/>
      <protection locked="0"/>
    </xf>
    <xf numFmtId="0" fontId="23" fillId="43" borderId="12" applyNumberFormat="0">
      <alignment/>
      <protection locked="0"/>
    </xf>
    <xf numFmtId="0" fontId="53" fillId="26" borderId="0" applyBorder="0">
      <alignment/>
      <protection/>
    </xf>
    <xf numFmtId="0" fontId="1" fillId="23" borderId="2" applyNumberFormat="0" applyProtection="0">
      <alignment vertical="center"/>
    </xf>
    <xf numFmtId="0" fontId="42" fillId="23" borderId="17" applyNumberFormat="0" applyProtection="0">
      <alignment vertical="center"/>
    </xf>
    <xf numFmtId="0" fontId="42" fillId="23" borderId="17" applyNumberFormat="0" applyProtection="0">
      <alignment vertical="center"/>
    </xf>
    <xf numFmtId="0" fontId="42" fillId="23" borderId="17" applyNumberFormat="0" applyProtection="0">
      <alignment vertical="center"/>
    </xf>
    <xf numFmtId="0" fontId="42" fillId="23" borderId="17" applyNumberFormat="0" applyProtection="0">
      <alignment vertical="center"/>
    </xf>
    <xf numFmtId="0" fontId="42" fillId="23" borderId="17" applyNumberFormat="0" applyProtection="0">
      <alignment vertical="center"/>
    </xf>
    <xf numFmtId="0" fontId="48" fillId="23" borderId="2" applyNumberFormat="0" applyProtection="0">
      <alignment vertical="center"/>
    </xf>
    <xf numFmtId="0" fontId="30" fillId="23" borderId="12" applyNumberFormat="0" applyProtection="0">
      <alignment vertical="center"/>
    </xf>
    <xf numFmtId="0" fontId="30" fillId="23" borderId="12" applyNumberFormat="0" applyProtection="0">
      <alignment vertical="center"/>
    </xf>
    <xf numFmtId="0" fontId="30" fillId="23" borderId="12" applyNumberFormat="0" applyProtection="0">
      <alignment vertical="center"/>
    </xf>
    <xf numFmtId="0" fontId="30" fillId="23" borderId="12" applyNumberFormat="0" applyProtection="0">
      <alignment vertical="center"/>
    </xf>
    <xf numFmtId="0" fontId="30" fillId="23" borderId="12" applyNumberFormat="0" applyProtection="0">
      <alignment vertical="center"/>
    </xf>
    <xf numFmtId="0" fontId="30" fillId="23" borderId="12" applyNumberFormat="0" applyProtection="0">
      <alignment vertical="center"/>
    </xf>
    <xf numFmtId="0" fontId="30" fillId="23" borderId="12" applyNumberFormat="0" applyProtection="0">
      <alignment vertical="center"/>
    </xf>
    <xf numFmtId="0" fontId="30" fillId="23" borderId="12" applyNumberFormat="0" applyProtection="0">
      <alignment vertical="center"/>
    </xf>
    <xf numFmtId="0" fontId="30" fillId="23" borderId="12" applyNumberFormat="0" applyProtection="0">
      <alignment vertical="center"/>
    </xf>
    <xf numFmtId="0" fontId="30" fillId="23" borderId="12" applyNumberFormat="0" applyProtection="0">
      <alignment vertical="center"/>
    </xf>
    <xf numFmtId="0" fontId="1" fillId="23" borderId="2" applyNumberFormat="0" applyProtection="0">
      <alignment horizontal="left" vertical="center" indent="1"/>
    </xf>
    <xf numFmtId="0" fontId="42" fillId="20" borderId="17" applyNumberFormat="0" applyProtection="0">
      <alignment horizontal="left" vertical="center" indent="1"/>
    </xf>
    <xf numFmtId="0" fontId="42" fillId="20" borderId="17" applyNumberFormat="0" applyProtection="0">
      <alignment horizontal="left" vertical="center" indent="1"/>
    </xf>
    <xf numFmtId="0" fontId="42" fillId="20" borderId="17" applyNumberFormat="0" applyProtection="0">
      <alignment horizontal="left" vertical="center" indent="1"/>
    </xf>
    <xf numFmtId="0" fontId="42" fillId="20" borderId="17" applyNumberFormat="0" applyProtection="0">
      <alignment horizontal="left" vertical="center" indent="1"/>
    </xf>
    <xf numFmtId="0" fontId="42" fillId="20" borderId="17" applyNumberFormat="0" applyProtection="0">
      <alignment horizontal="left" vertical="center" indent="1"/>
    </xf>
    <xf numFmtId="0" fontId="1" fillId="23" borderId="2" applyNumberFormat="0" applyProtection="0">
      <alignment horizontal="left" vertical="center" indent="1"/>
    </xf>
    <xf numFmtId="0" fontId="42" fillId="23" borderId="17" applyNumberFormat="0" applyProtection="0">
      <alignment horizontal="left" vertical="top" indent="1"/>
    </xf>
    <xf numFmtId="0" fontId="42" fillId="23" borderId="17" applyNumberFormat="0" applyProtection="0">
      <alignment horizontal="left" vertical="top" indent="1"/>
    </xf>
    <xf numFmtId="0" fontId="42" fillId="23" borderId="17" applyNumberFormat="0" applyProtection="0">
      <alignment horizontal="left" vertical="top" indent="1"/>
    </xf>
    <xf numFmtId="0" fontId="42" fillId="23" borderId="17" applyNumberFormat="0" applyProtection="0">
      <alignment horizontal="left" vertical="top" indent="1"/>
    </xf>
    <xf numFmtId="0" fontId="42" fillId="23" borderId="17" applyNumberFormat="0" applyProtection="0">
      <alignment horizontal="left" vertical="top" indent="1"/>
    </xf>
    <xf numFmtId="0" fontId="1" fillId="47" borderId="2" applyNumberFormat="0" applyProtection="0">
      <alignment horizontal="right" vertical="center"/>
    </xf>
    <xf numFmtId="0" fontId="39" fillId="0" borderId="16" applyNumberFormat="0" applyProtection="0">
      <alignment horizontal="right" vertical="center"/>
    </xf>
    <xf numFmtId="0" fontId="39" fillId="0" borderId="16" applyNumberFormat="0" applyProtection="0">
      <alignment horizontal="right" vertical="center"/>
    </xf>
    <xf numFmtId="0" fontId="39" fillId="0" borderId="16" applyNumberFormat="0" applyProtection="0">
      <alignment horizontal="right" vertical="center"/>
    </xf>
    <xf numFmtId="0" fontId="39" fillId="0" borderId="16" applyNumberFormat="0" applyProtection="0">
      <alignment horizontal="right" vertical="center"/>
    </xf>
    <xf numFmtId="0" fontId="39" fillId="0" borderId="16" applyNumberFormat="0" applyProtection="0">
      <alignment horizontal="right" vertical="center"/>
    </xf>
    <xf numFmtId="0" fontId="39" fillId="0" borderId="16" applyNumberFormat="0" applyProtection="0">
      <alignment horizontal="right" vertical="center"/>
    </xf>
    <xf numFmtId="0" fontId="48" fillId="47" borderId="2" applyNumberFormat="0" applyProtection="0">
      <alignment horizontal="right" vertical="center"/>
    </xf>
    <xf numFmtId="0" fontId="30" fillId="43" borderId="16" applyNumberFormat="0" applyProtection="0">
      <alignment horizontal="right" vertical="center"/>
    </xf>
    <xf numFmtId="0" fontId="30" fillId="43" borderId="16" applyNumberFormat="0" applyProtection="0">
      <alignment horizontal="right" vertical="center"/>
    </xf>
    <xf numFmtId="0" fontId="30" fillId="43" borderId="16" applyNumberFormat="0" applyProtection="0">
      <alignment horizontal="right" vertical="center"/>
    </xf>
    <xf numFmtId="0" fontId="30" fillId="43" borderId="16" applyNumberFormat="0" applyProtection="0">
      <alignment horizontal="right" vertical="center"/>
    </xf>
    <xf numFmtId="0" fontId="30" fillId="43" borderId="16" applyNumberFormat="0" applyProtection="0">
      <alignment horizontal="right" vertical="center"/>
    </xf>
    <xf numFmtId="0" fontId="23" fillId="2" borderId="21" applyNumberFormat="0" applyProtection="0">
      <alignment horizontal="left" vertical="center" wrapText="1"/>
    </xf>
    <xf numFmtId="0" fontId="39" fillId="14" borderId="16" applyNumberFormat="0" applyProtection="0">
      <alignment horizontal="left" vertical="center" indent="1"/>
    </xf>
    <xf numFmtId="0" fontId="39" fillId="14" borderId="16" applyNumberFormat="0" applyProtection="0">
      <alignment horizontal="left" vertical="center" indent="1"/>
    </xf>
    <xf numFmtId="0" fontId="39" fillId="14" borderId="16" applyNumberFormat="0" applyProtection="0">
      <alignment horizontal="left" vertical="center" indent="1"/>
    </xf>
    <xf numFmtId="0" fontId="39" fillId="14" borderId="16" applyNumberFormat="0" applyProtection="0">
      <alignment horizontal="left" vertical="center" indent="1"/>
    </xf>
    <xf numFmtId="0" fontId="39" fillId="14" borderId="16" applyNumberFormat="0" applyProtection="0">
      <alignment horizontal="left" vertical="center" indent="1"/>
    </xf>
    <xf numFmtId="0" fontId="39" fillId="14" borderId="16" applyNumberFormat="0" applyProtection="0">
      <alignment horizontal="left" vertical="center" indent="1"/>
    </xf>
    <xf numFmtId="0" fontId="39" fillId="14" borderId="16" applyNumberFormat="0" applyProtection="0">
      <alignment horizontal="left" vertical="center" indent="1"/>
    </xf>
    <xf numFmtId="0" fontId="52" fillId="7" borderId="18" applyNumberFormat="0" applyProtection="0">
      <alignment horizontal="center" vertical="center"/>
    </xf>
    <xf numFmtId="0" fontId="42" fillId="31" borderId="17" applyNumberFormat="0" applyProtection="0">
      <alignment horizontal="left" vertical="top" indent="1"/>
    </xf>
    <xf numFmtId="0" fontId="42" fillId="31" borderId="17" applyNumberFormat="0" applyProtection="0">
      <alignment horizontal="left" vertical="top" indent="1"/>
    </xf>
    <xf numFmtId="0" fontId="42" fillId="31" borderId="17" applyNumberFormat="0" applyProtection="0">
      <alignment horizontal="left" vertical="top" indent="1"/>
    </xf>
    <xf numFmtId="0" fontId="42" fillId="31" borderId="17" applyNumberFormat="0" applyProtection="0">
      <alignment horizontal="left" vertical="top" indent="1"/>
    </xf>
    <xf numFmtId="0" fontId="42" fillId="31" borderId="17" applyNumberFormat="0" applyProtection="0">
      <alignment horizontal="left" vertical="top" indent="1"/>
    </xf>
    <xf numFmtId="0" fontId="54" fillId="0" borderId="0" applyNumberFormat="0" applyProtection="0">
      <alignment/>
    </xf>
    <xf numFmtId="0" fontId="30" fillId="30" borderId="13" applyNumberFormat="0" applyProtection="0">
      <alignment horizontal="left" vertical="center" indent="1"/>
    </xf>
    <xf numFmtId="0" fontId="30" fillId="30" borderId="13" applyNumberFormat="0" applyProtection="0">
      <alignment horizontal="left" vertical="center" indent="1"/>
    </xf>
    <xf numFmtId="0" fontId="30" fillId="30" borderId="13" applyNumberFormat="0" applyProtection="0">
      <alignment horizontal="left" vertical="center" indent="1"/>
    </xf>
    <xf numFmtId="0" fontId="30" fillId="30" borderId="13" applyNumberFormat="0" applyProtection="0">
      <alignment horizontal="left" vertical="center" indent="1"/>
    </xf>
    <xf numFmtId="0" fontId="30" fillId="30" borderId="13" applyNumberFormat="0" applyProtection="0">
      <alignment horizontal="left" vertical="center" indent="1"/>
    </xf>
    <xf numFmtId="0" fontId="39" fillId="49" borderId="12">
      <alignment/>
      <protection/>
    </xf>
    <xf numFmtId="0" fontId="39" fillId="49" borderId="12">
      <alignment/>
      <protection/>
    </xf>
    <xf numFmtId="0" fontId="47" fillId="47" borderId="2" applyNumberFormat="0" applyProtection="0">
      <alignment horizontal="right" vertical="center"/>
    </xf>
    <xf numFmtId="0" fontId="30" fillId="43" borderId="16" applyNumberFormat="0" applyProtection="0">
      <alignment horizontal="right" vertical="center"/>
    </xf>
    <xf numFmtId="0" fontId="30" fillId="43" borderId="16" applyNumberFormat="0" applyProtection="0">
      <alignment horizontal="right" vertical="center"/>
    </xf>
    <xf numFmtId="0" fontId="30" fillId="43" borderId="16" applyNumberFormat="0" applyProtection="0">
      <alignment horizontal="right" vertical="center"/>
    </xf>
    <xf numFmtId="0" fontId="30" fillId="43" borderId="16" applyNumberFormat="0" applyProtection="0">
      <alignment horizontal="right" vertical="center"/>
    </xf>
    <xf numFmtId="0" fontId="30" fillId="43" borderId="16" applyNumberFormat="0" applyProtection="0">
      <alignment horizontal="right" vertical="center"/>
    </xf>
    <xf numFmtId="0" fontId="30" fillId="0" borderId="0" applyNumberFormat="0" applyFill="0" applyBorder="0" applyAlignment="0" applyProtection="0"/>
    <xf numFmtId="2" fontId="55" fillId="16" borderId="22" applyProtection="0">
      <alignment/>
    </xf>
    <xf numFmtId="2" fontId="55" fillId="16" borderId="22" applyProtection="0">
      <alignment/>
    </xf>
    <xf numFmtId="2" fontId="56" fillId="0" borderId="0" applyFill="0" applyBorder="0" applyProtection="0">
      <alignment/>
    </xf>
    <xf numFmtId="2" fontId="40" fillId="0" borderId="0" applyFill="0" applyBorder="0" applyProtection="0">
      <alignment/>
    </xf>
    <xf numFmtId="2" fontId="40" fillId="25" borderId="22" applyProtection="0">
      <alignment/>
    </xf>
    <xf numFmtId="2" fontId="40" fillId="50" borderId="22" applyProtection="0">
      <alignment/>
    </xf>
    <xf numFmtId="2" fontId="40" fillId="34" borderId="22" applyProtection="0">
      <alignment/>
    </xf>
    <xf numFmtId="2" fontId="40" fillId="34" borderId="22" applyProtection="0">
      <alignment horizontal="center"/>
    </xf>
    <xf numFmtId="2" fontId="40" fillId="50" borderId="22" applyProtection="0">
      <alignment horizontal="center"/>
    </xf>
    <xf numFmtId="0" fontId="20" fillId="0" borderId="0">
      <alignment/>
      <protection/>
    </xf>
    <xf numFmtId="166" fontId="23" fillId="0" borderId="0" applyBorder="0" applyAlignment="0" applyProtection="0"/>
    <xf numFmtId="0" fontId="39" fillId="0" borderId="0">
      <alignment/>
      <protection/>
    </xf>
    <xf numFmtId="49" fontId="1" fillId="0" borderId="0" applyFill="0" applyBorder="0" applyAlignment="0">
      <protection/>
    </xf>
    <xf numFmtId="183" fontId="1" fillId="0" borderId="0" applyFill="0" applyBorder="0" applyAlignment="0">
      <protection/>
    </xf>
    <xf numFmtId="184" fontId="1" fillId="0" borderId="0" applyFill="0" applyBorder="0" applyAlignment="0">
      <protection/>
    </xf>
    <xf numFmtId="0" fontId="30" fillId="0" borderId="13">
      <alignment horizontal="left" vertical="top" wrapText="1"/>
      <protection/>
    </xf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8" fillId="0" borderId="0" applyNumberFormat="0" applyFill="0" applyBorder="0" applyAlignment="0" applyProtection="0"/>
    <xf numFmtId="173" fontId="20" fillId="0" borderId="23">
      <alignment/>
      <protection locked="0"/>
    </xf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1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0" applyBorder="0">
      <alignment horizontal="center" vertical="center" wrapText="1"/>
      <protection/>
    </xf>
    <xf numFmtId="0" fontId="36" fillId="0" borderId="0" applyBorder="0">
      <alignment horizontal="center" vertical="center" wrapText="1"/>
      <protection/>
    </xf>
    <xf numFmtId="173" fontId="37" fillId="6" borderId="23">
      <alignment/>
      <protection/>
    </xf>
    <xf numFmtId="4" fontId="38" fillId="22" borderId="0" applyBorder="0">
      <alignment horizontal="right"/>
      <protection/>
    </xf>
    <xf numFmtId="0" fontId="11" fillId="0" borderId="6" applyNumberFormat="0" applyFill="0" applyAlignment="0" applyProtection="0"/>
    <xf numFmtId="0" fontId="45" fillId="0" borderId="0">
      <alignment horizontal="center" vertical="top" wrapText="1"/>
      <protection/>
    </xf>
    <xf numFmtId="0" fontId="59" fillId="0" borderId="0">
      <alignment horizontal="centerContinuous" vertical="center" wrapText="1"/>
      <protection/>
    </xf>
    <xf numFmtId="0" fontId="28" fillId="0" borderId="0" applyFill="0">
      <alignment wrapText="1"/>
      <protection/>
    </xf>
    <xf numFmtId="0" fontId="120" fillId="51" borderId="0" applyNumberFormat="0" applyBorder="0" applyAlignment="0" applyProtection="0"/>
    <xf numFmtId="0" fontId="120" fillId="51" borderId="0" applyNumberFormat="0" applyBorder="0" applyAlignment="0" applyProtection="0"/>
    <xf numFmtId="0" fontId="0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2" fillId="0" borderId="0">
      <alignment/>
      <protection/>
    </xf>
    <xf numFmtId="0" fontId="115" fillId="0" borderId="0">
      <alignment/>
      <protection/>
    </xf>
    <xf numFmtId="0" fontId="20" fillId="0" borderId="0">
      <alignment/>
      <protection/>
    </xf>
    <xf numFmtId="0" fontId="1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15" fillId="0" borderId="0">
      <alignment/>
      <protection/>
    </xf>
    <xf numFmtId="0" fontId="2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115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39" fillId="0" borderId="0">
      <alignment/>
      <protection/>
    </xf>
    <xf numFmtId="0" fontId="12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20" fillId="0" borderId="0">
      <alignment/>
      <protection/>
    </xf>
    <xf numFmtId="0" fontId="122" fillId="0" borderId="0">
      <alignment/>
      <protection/>
    </xf>
    <xf numFmtId="0" fontId="20" fillId="0" borderId="0">
      <alignment/>
      <protection/>
    </xf>
    <xf numFmtId="0" fontId="115" fillId="0" borderId="0">
      <alignment/>
      <protection/>
    </xf>
    <xf numFmtId="0" fontId="20" fillId="0" borderId="0">
      <alignment/>
      <protection/>
    </xf>
    <xf numFmtId="0" fontId="60" fillId="0" borderId="0">
      <alignment/>
      <protection/>
    </xf>
    <xf numFmtId="0" fontId="115" fillId="0" borderId="0">
      <alignment/>
      <protection/>
    </xf>
    <xf numFmtId="0" fontId="39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0" fillId="0" borderId="0" applyNumberFormat="0" applyFont="0" applyFill="0" applyBorder="0" applyAlignment="0" applyProtection="0"/>
    <xf numFmtId="0" fontId="20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23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0" fillId="0" borderId="0" applyNumberFormat="0" applyFont="0" applyFill="0" applyBorder="0" applyAlignment="0" applyProtection="0"/>
    <xf numFmtId="0" fontId="115" fillId="0" borderId="0">
      <alignment/>
      <protection/>
    </xf>
    <xf numFmtId="0" fontId="0" fillId="0" borderId="0" applyNumberFormat="0" applyFont="0" applyFill="0" applyBorder="0" applyAlignment="0" applyProtection="0"/>
    <xf numFmtId="0" fontId="20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2" fillId="0" borderId="0">
      <alignment/>
      <protection/>
    </xf>
    <xf numFmtId="0" fontId="115" fillId="0" borderId="0">
      <alignment/>
      <protection/>
    </xf>
    <xf numFmtId="0" fontId="23" fillId="0" borderId="0">
      <alignment/>
      <protection/>
    </xf>
    <xf numFmtId="0" fontId="3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21" fillId="0" borderId="0">
      <alignment/>
      <protection/>
    </xf>
    <xf numFmtId="0" fontId="39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185" fontId="62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115" fillId="0" borderId="0">
      <alignment/>
      <protection/>
    </xf>
    <xf numFmtId="0" fontId="39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115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115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5" fillId="0" borderId="0">
      <alignment/>
      <protection/>
    </xf>
    <xf numFmtId="0" fontId="2" fillId="0" borderId="0">
      <alignment/>
      <protection/>
    </xf>
    <xf numFmtId="0" fontId="115" fillId="0" borderId="0">
      <alignment/>
      <protection/>
    </xf>
    <xf numFmtId="0" fontId="23" fillId="0" borderId="0">
      <alignment/>
      <protection/>
    </xf>
    <xf numFmtId="0" fontId="115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39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2" fillId="0" borderId="0">
      <alignment/>
      <protection/>
    </xf>
    <xf numFmtId="0" fontId="1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2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2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5" fillId="0" borderId="0">
      <alignment/>
      <protection/>
    </xf>
    <xf numFmtId="0" fontId="39" fillId="0" borderId="0">
      <alignment horizontal="left"/>
      <protection/>
    </xf>
    <xf numFmtId="0" fontId="39" fillId="0" borderId="0">
      <alignment/>
      <protection/>
    </xf>
    <xf numFmtId="0" fontId="11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39" fillId="0" borderId="0">
      <alignment/>
      <protection/>
    </xf>
    <xf numFmtId="0" fontId="115" fillId="0" borderId="0">
      <alignment/>
      <protection/>
    </xf>
    <xf numFmtId="0" fontId="20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0" fillId="0" borderId="0">
      <alignment/>
      <protection/>
    </xf>
    <xf numFmtId="0" fontId="11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39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23" fillId="0" borderId="0">
      <alignment/>
      <protection/>
    </xf>
    <xf numFmtId="49" fontId="38" fillId="0" borderId="0" applyBorder="0">
      <alignment vertical="top"/>
      <protection/>
    </xf>
    <xf numFmtId="0" fontId="116" fillId="0" borderId="0">
      <alignment/>
      <protection/>
    </xf>
    <xf numFmtId="0" fontId="39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20" fillId="0" borderId="0">
      <alignment/>
      <protection/>
    </xf>
    <xf numFmtId="0" fontId="115" fillId="0" borderId="0">
      <alignment/>
      <protection/>
    </xf>
    <xf numFmtId="0" fontId="124" fillId="52" borderId="0" applyNumberFormat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24">
      <alignment/>
      <protection/>
    </xf>
    <xf numFmtId="0" fontId="2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64" fillId="43" borderId="25">
      <alignment horizontal="center" wrapText="1"/>
      <protection/>
    </xf>
    <xf numFmtId="186" fontId="22" fillId="43" borderId="0">
      <alignment/>
      <protection/>
    </xf>
    <xf numFmtId="0" fontId="65" fillId="7" borderId="0">
      <alignment/>
      <protection/>
    </xf>
    <xf numFmtId="0" fontId="64" fillId="19" borderId="25">
      <alignment horizontal="center"/>
      <protection/>
    </xf>
    <xf numFmtId="0" fontId="20" fillId="0" borderId="0" applyBorder="0" applyAlignment="0"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" fontId="38" fillId="4" borderId="0" applyBorder="0">
      <alignment horizontal="right"/>
      <protection/>
    </xf>
    <xf numFmtId="4" fontId="38" fillId="4" borderId="0" applyBorder="0">
      <alignment horizontal="right"/>
      <protection/>
    </xf>
    <xf numFmtId="4" fontId="38" fillId="4" borderId="0" applyBorder="0">
      <alignment horizontal="right"/>
      <protection/>
    </xf>
    <xf numFmtId="4" fontId="0" fillId="4" borderId="0" applyFont="0" applyBorder="0">
      <alignment horizontal="right"/>
      <protection/>
    </xf>
    <xf numFmtId="0" fontId="115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39" fillId="0" borderId="0">
      <alignment vertical="top"/>
      <protection/>
    </xf>
    <xf numFmtId="187" fontId="71" fillId="0" borderId="0">
      <alignment vertical="top"/>
      <protection/>
    </xf>
    <xf numFmtId="188" fontId="71" fillId="20" borderId="0">
      <alignment vertical="top"/>
      <protection/>
    </xf>
    <xf numFmtId="187" fontId="71" fillId="4" borderId="0">
      <alignment vertical="top"/>
      <protection/>
    </xf>
    <xf numFmtId="189" fontId="39" fillId="0" borderId="0">
      <alignment vertical="top"/>
      <protection/>
    </xf>
    <xf numFmtId="189" fontId="39" fillId="0" borderId="0">
      <alignment vertical="top"/>
      <protection/>
    </xf>
    <xf numFmtId="0" fontId="31" fillId="0" borderId="0">
      <alignment/>
      <protection/>
    </xf>
    <xf numFmtId="0" fontId="31" fillId="0" borderId="0">
      <alignment/>
      <protection/>
    </xf>
    <xf numFmtId="189" fontId="39" fillId="0" borderId="0">
      <alignment vertical="top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89" fontId="39" fillId="0" borderId="0">
      <alignment vertical="top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89" fontId="39" fillId="0" borderId="0">
      <alignment vertical="top"/>
      <protection/>
    </xf>
    <xf numFmtId="189" fontId="39" fillId="0" borderId="0">
      <alignment vertical="top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65" fontId="72" fillId="0" borderId="0">
      <alignment/>
      <protection locked="0"/>
    </xf>
    <xf numFmtId="165" fontId="72" fillId="0" borderId="0">
      <alignment/>
      <protection locked="0"/>
    </xf>
    <xf numFmtId="165" fontId="72" fillId="0" borderId="0">
      <alignment/>
      <protection locked="0"/>
    </xf>
    <xf numFmtId="0" fontId="73" fillId="0" borderId="0">
      <alignment/>
      <protection locked="0"/>
    </xf>
    <xf numFmtId="0" fontId="73" fillId="0" borderId="0">
      <alignment/>
      <protection locked="0"/>
    </xf>
    <xf numFmtId="0" fontId="72" fillId="0" borderId="11">
      <alignment/>
      <protection locked="0"/>
    </xf>
    <xf numFmtId="190" fontId="44" fillId="53" borderId="0">
      <alignment horizontal="center" vertical="center"/>
      <protection/>
    </xf>
    <xf numFmtId="191" fontId="0" fillId="0" borderId="26" applyFont="0" applyFill="0">
      <alignment horizontal="right" vertical="center"/>
      <protection locked="0"/>
    </xf>
    <xf numFmtId="0" fontId="75" fillId="0" borderId="0" applyNumberFormat="0" applyFill="0" applyBorder="0" applyAlignment="0" applyProtection="0"/>
    <xf numFmtId="173" fontId="20" fillId="0" borderId="23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Border="0" applyProtection="0">
      <alignment vertical="center"/>
    </xf>
    <xf numFmtId="0" fontId="0" fillId="0" borderId="0" applyNumberFormat="0" applyFont="0" applyAlignment="0">
      <protection/>
    </xf>
    <xf numFmtId="0" fontId="52" fillId="20" borderId="0" applyNumberFormat="0" applyBorder="0">
      <alignment vertical="center"/>
      <protection/>
    </xf>
    <xf numFmtId="0" fontId="20" fillId="0" borderId="0">
      <alignment horizontal="left"/>
      <protection/>
    </xf>
    <xf numFmtId="194" fontId="52" fillId="33" borderId="12">
      <alignment vertical="center"/>
      <protection/>
    </xf>
    <xf numFmtId="194" fontId="52" fillId="33" borderId="12">
      <alignment vertical="center"/>
      <protection/>
    </xf>
    <xf numFmtId="37" fontId="76" fillId="17" borderId="12">
      <alignment horizontal="center" vertical="center"/>
      <protection/>
    </xf>
    <xf numFmtId="37" fontId="76" fillId="17" borderId="12">
      <alignment horizontal="center" vertical="center"/>
      <protection/>
    </xf>
    <xf numFmtId="3" fontId="0" fillId="0" borderId="0" applyFont="0" applyFill="0" applyBorder="0" applyAlignment="0" applyProtection="0"/>
    <xf numFmtId="173" fontId="37" fillId="6" borderId="23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4" fontId="0" fillId="0" borderId="0" applyFont="0" applyBorder="0">
      <alignment vertical="top"/>
      <protection/>
    </xf>
    <xf numFmtId="14" fontId="79" fillId="0" borderId="0">
      <alignment vertical="top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80" fillId="0" borderId="0">
      <alignment vertical="top"/>
      <protection/>
    </xf>
    <xf numFmtId="2" fontId="0" fillId="0" borderId="0" applyFont="0" applyFill="0" applyBorder="0" applyAlignment="0" applyProtection="0"/>
    <xf numFmtId="0" fontId="0" fillId="0" borderId="0" applyNumberFormat="0" applyFont="0">
      <alignment wrapText="1"/>
      <protection/>
    </xf>
    <xf numFmtId="196" fontId="20" fillId="10" borderId="0" applyBorder="0">
      <alignment horizontal="center" vertical="center"/>
      <protection/>
    </xf>
    <xf numFmtId="0" fontId="81" fillId="0" borderId="0">
      <alignment vertical="top"/>
      <protection/>
    </xf>
    <xf numFmtId="0" fontId="82" fillId="0" borderId="27" applyNumberFormat="0" applyFill="0" applyAlignment="0" applyProtection="0"/>
    <xf numFmtId="189" fontId="83" fillId="0" borderId="0">
      <alignment vertical="top"/>
      <protection/>
    </xf>
    <xf numFmtId="0" fontId="52" fillId="37" borderId="12">
      <alignment horizontal="center" vertical="center" wrapText="1"/>
      <protection locked="0"/>
    </xf>
    <xf numFmtId="0" fontId="52" fillId="37" borderId="12">
      <alignment horizontal="center" vertical="center" wrapText="1"/>
      <protection locked="0"/>
    </xf>
    <xf numFmtId="173" fontId="62" fillId="0" borderId="0">
      <alignment/>
      <protection/>
    </xf>
    <xf numFmtId="0" fontId="84" fillId="0" borderId="0" applyNumberFormat="0" applyFill="0" applyBorder="0" applyAlignment="0" applyProtection="0"/>
    <xf numFmtId="189" fontId="71" fillId="0" borderId="0">
      <alignment vertical="top"/>
      <protection/>
    </xf>
    <xf numFmtId="189" fontId="71" fillId="20" borderId="0">
      <alignment vertical="top"/>
      <protection/>
    </xf>
    <xf numFmtId="197" fontId="71" fillId="4" borderId="0">
      <alignment vertical="top"/>
      <protection/>
    </xf>
    <xf numFmtId="194" fontId="23" fillId="20" borderId="12">
      <alignment vertical="center"/>
      <protection/>
    </xf>
    <xf numFmtId="190" fontId="85" fillId="48" borderId="0" applyBorder="0" applyAlignment="0">
      <protection/>
    </xf>
    <xf numFmtId="0" fontId="0" fillId="20" borderId="0" applyFont="0" applyBorder="0" applyAlignment="0">
      <protection/>
    </xf>
    <xf numFmtId="0" fontId="20" fillId="0" borderId="0">
      <alignment/>
      <protection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59" fillId="20" borderId="0">
      <alignment vertical="center"/>
      <protection/>
    </xf>
    <xf numFmtId="194" fontId="87" fillId="20" borderId="12">
      <alignment horizontal="center" vertical="center" wrapText="1"/>
      <protection locked="0"/>
    </xf>
    <xf numFmtId="194" fontId="87" fillId="20" borderId="12">
      <alignment horizontal="center" vertical="center" wrapText="1"/>
      <protection locked="0"/>
    </xf>
    <xf numFmtId="0" fontId="23" fillId="0" borderId="0">
      <alignment vertical="center"/>
      <protection/>
    </xf>
    <xf numFmtId="0" fontId="88" fillId="54" borderId="0">
      <alignment/>
      <protection/>
    </xf>
    <xf numFmtId="49" fontId="89" fillId="54" borderId="0">
      <alignment/>
      <protection/>
    </xf>
    <xf numFmtId="49" fontId="90" fillId="54" borderId="28">
      <alignment/>
      <protection/>
    </xf>
    <xf numFmtId="49" fontId="90" fillId="54" borderId="0">
      <alignment/>
      <protection/>
    </xf>
    <xf numFmtId="0" fontId="88" fillId="43" borderId="28">
      <alignment/>
      <protection locked="0"/>
    </xf>
    <xf numFmtId="0" fontId="88" fillId="54" borderId="0">
      <alignment/>
      <protection/>
    </xf>
    <xf numFmtId="0" fontId="90" fillId="37" borderId="0">
      <alignment/>
      <protection/>
    </xf>
    <xf numFmtId="0" fontId="90" fillId="10" borderId="0">
      <alignment/>
      <protection/>
    </xf>
    <xf numFmtId="0" fontId="90" fillId="11" borderId="0">
      <alignment/>
      <protection/>
    </xf>
    <xf numFmtId="200" fontId="23" fillId="53" borderId="12">
      <alignment vertical="center"/>
      <protection/>
    </xf>
    <xf numFmtId="0" fontId="23" fillId="28" borderId="0">
      <alignment/>
      <protection/>
    </xf>
    <xf numFmtId="0" fontId="0" fillId="43" borderId="29" applyNumberFormat="0" applyFont="0" applyAlignment="0">
      <protection/>
    </xf>
    <xf numFmtId="189" fontId="91" fillId="36" borderId="0">
      <alignment horizontal="right" vertical="top"/>
      <protection/>
    </xf>
    <xf numFmtId="194" fontId="92" fillId="17" borderId="30">
      <alignment horizontal="center" vertical="center"/>
      <protection/>
    </xf>
    <xf numFmtId="0" fontId="23" fillId="43" borderId="10">
      <alignment vertical="center"/>
      <protection locked="0"/>
    </xf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3" fillId="0" borderId="0" applyNumberFormat="0" applyFill="0" applyBorder="0" applyProtection="0">
      <alignment vertical="center"/>
    </xf>
    <xf numFmtId="0" fontId="23" fillId="0" borderId="0" applyNumberFormat="0" applyFill="0" applyBorder="0" applyProtection="0">
      <alignment vertical="center"/>
    </xf>
    <xf numFmtId="3" fontId="93" fillId="0" borderId="0" applyFill="0" applyBorder="0">
      <alignment vertical="center"/>
      <protection/>
    </xf>
    <xf numFmtId="4" fontId="38" fillId="22" borderId="0" applyBorder="0">
      <alignment horizontal="right"/>
      <protection/>
    </xf>
    <xf numFmtId="49" fontId="94" fillId="0" borderId="0" applyBorder="0">
      <alignment vertical="center"/>
      <protection/>
    </xf>
    <xf numFmtId="0" fontId="95" fillId="0" borderId="0">
      <alignment horizontal="left"/>
      <protection/>
    </xf>
    <xf numFmtId="0" fontId="96" fillId="20" borderId="0">
      <alignment/>
      <protection/>
    </xf>
    <xf numFmtId="3" fontId="37" fillId="0" borderId="0" applyBorder="0">
      <alignment vertical="center"/>
      <protection/>
    </xf>
    <xf numFmtId="3" fontId="37" fillId="0" borderId="0" applyBorder="0">
      <alignment vertical="center"/>
      <protection/>
    </xf>
    <xf numFmtId="3" fontId="37" fillId="0" borderId="0" applyBorder="0">
      <alignment vertical="center"/>
      <protection/>
    </xf>
    <xf numFmtId="3" fontId="37" fillId="0" borderId="0" applyBorder="0">
      <alignment vertical="center"/>
      <protection/>
    </xf>
    <xf numFmtId="3" fontId="37" fillId="0" borderId="0" applyBorder="0">
      <alignment vertical="center"/>
      <protection/>
    </xf>
    <xf numFmtId="3" fontId="37" fillId="0" borderId="0" applyBorder="0">
      <alignment vertical="center"/>
      <protection/>
    </xf>
    <xf numFmtId="0" fontId="59" fillId="0" borderId="0">
      <alignment horizontal="centerContinuous" vertical="center" wrapText="1"/>
      <protection/>
    </xf>
    <xf numFmtId="0" fontId="28" fillId="0" borderId="0" applyFill="0">
      <alignment wrapText="1"/>
      <protection/>
    </xf>
    <xf numFmtId="0" fontId="28" fillId="0" borderId="0" applyFill="0">
      <alignment wrapText="1"/>
      <protection/>
    </xf>
    <xf numFmtId="0" fontId="28" fillId="0" borderId="0" applyFill="0">
      <alignment wrapText="1"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20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20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49" fontId="38" fillId="0" borderId="0" applyBorder="0">
      <alignment vertical="top"/>
      <protection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97" fillId="22" borderId="0" applyNumberFormat="0" applyBorder="0" applyAlignment="0">
      <protection locked="0"/>
    </xf>
    <xf numFmtId="9" fontId="23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98" fillId="0" borderId="0" applyBorder="0">
      <alignment vertical="center"/>
      <protection/>
    </xf>
    <xf numFmtId="3" fontId="99" fillId="0" borderId="0">
      <alignment/>
      <protection/>
    </xf>
    <xf numFmtId="49" fontId="20" fillId="0" borderId="12">
      <alignment vertical="center" wrapText="1"/>
      <protection/>
    </xf>
    <xf numFmtId="49" fontId="20" fillId="0" borderId="12">
      <alignment vertical="center" wrapText="1"/>
      <protection/>
    </xf>
    <xf numFmtId="20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98" fillId="0" borderId="0" applyBorder="0">
      <alignment vertical="center"/>
      <protection/>
    </xf>
    <xf numFmtId="3" fontId="98" fillId="0" borderId="0" applyBorder="0">
      <alignment vertical="center"/>
      <protection/>
    </xf>
    <xf numFmtId="4" fontId="0" fillId="4" borderId="0" applyFont="0" applyBorder="0">
      <alignment horizontal="right"/>
      <protection/>
    </xf>
    <xf numFmtId="4" fontId="0" fillId="4" borderId="0" applyFont="0" applyBorder="0">
      <alignment horizontal="right"/>
      <protection/>
    </xf>
    <xf numFmtId="4" fontId="38" fillId="7" borderId="0" applyBorder="0">
      <alignment horizontal="right"/>
      <protection/>
    </xf>
    <xf numFmtId="4" fontId="38" fillId="4" borderId="0" applyBorder="0">
      <alignment horizontal="right"/>
      <protection/>
    </xf>
    <xf numFmtId="4" fontId="0" fillId="4" borderId="0" applyFont="0" applyBorder="0">
      <alignment horizontal="right"/>
      <protection/>
    </xf>
    <xf numFmtId="4" fontId="0" fillId="4" borderId="0" applyFont="0" applyBorder="0">
      <alignment horizontal="right"/>
      <protection/>
    </xf>
    <xf numFmtId="4" fontId="0" fillId="4" borderId="0" applyFont="0" applyBorder="0">
      <alignment horizontal="right"/>
      <protection/>
    </xf>
    <xf numFmtId="4" fontId="0" fillId="4" borderId="0" applyFont="0" applyBorder="0">
      <alignment horizontal="right"/>
      <protection/>
    </xf>
    <xf numFmtId="205" fontId="0" fillId="0" borderId="0" applyFont="0" applyFill="0" applyBorder="0" applyProtection="0">
      <alignment horizontal="center" vertical="center"/>
    </xf>
    <xf numFmtId="205" fontId="0" fillId="0" borderId="0" applyFont="0" applyFill="0" applyBorder="0" applyProtection="0">
      <alignment horizontal="center" vertical="center"/>
    </xf>
    <xf numFmtId="3" fontId="20" fillId="0" borderId="0" applyBorder="0">
      <alignment vertical="center"/>
      <protection/>
    </xf>
    <xf numFmtId="3" fontId="20" fillId="0" borderId="0" applyBorder="0">
      <alignment vertical="center"/>
      <protection/>
    </xf>
    <xf numFmtId="3" fontId="20" fillId="0" borderId="0" applyBorder="0">
      <alignment vertical="center"/>
      <protection/>
    </xf>
    <xf numFmtId="3" fontId="20" fillId="0" borderId="0" applyBorder="0">
      <alignment vertical="center"/>
      <protection/>
    </xf>
    <xf numFmtId="165" fontId="72" fillId="0" borderId="0">
      <alignment/>
      <protection locked="0"/>
    </xf>
    <xf numFmtId="0" fontId="20" fillId="0" borderId="0" applyBorder="0">
      <alignment horizontal="center" vertical="center" wrapText="1"/>
      <protection/>
    </xf>
    <xf numFmtId="0" fontId="20" fillId="0" borderId="0" applyBorder="0">
      <alignment horizontal="center" vertical="center" wrapText="1"/>
      <protection/>
    </xf>
    <xf numFmtId="0" fontId="20" fillId="0" borderId="0" applyBorder="0">
      <alignment horizontal="center" vertical="center" wrapText="1"/>
      <protection/>
    </xf>
    <xf numFmtId="0" fontId="20" fillId="0" borderId="0" applyBorder="0">
      <alignment horizontal="center" vertical="center" wrapText="1"/>
      <protection/>
    </xf>
    <xf numFmtId="0" fontId="20" fillId="0" borderId="0" applyBorder="0">
      <alignment horizontal="center" vertical="center" wrapText="1"/>
      <protection/>
    </xf>
    <xf numFmtId="0" fontId="20" fillId="0" borderId="0" applyBorder="0">
      <alignment horizontal="center" vertical="center" wrapText="1"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7" fillId="0" borderId="0">
      <alignment/>
      <protection/>
    </xf>
    <xf numFmtId="165" fontId="0" fillId="0" borderId="0" applyFont="0" applyFill="0" applyBorder="0" applyAlignment="0" applyProtection="0"/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15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166" fontId="0" fillId="0" borderId="0" applyFont="0" applyFill="0" applyBorder="0" applyAlignment="0" applyProtection="0"/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15" fillId="0" borderId="0">
      <alignment/>
      <protection/>
    </xf>
    <xf numFmtId="0" fontId="115" fillId="0" borderId="0">
      <alignment/>
      <protection/>
    </xf>
    <xf numFmtId="165" fontId="0" fillId="0" borderId="0" applyFont="0" applyFill="0" applyBorder="0" applyAlignment="0" applyProtection="0"/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166" fontId="0" fillId="0" borderId="0" applyFont="0" applyFill="0" applyBorder="0" applyAlignment="0" applyProtection="0"/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15" fillId="0" borderId="0">
      <alignment/>
      <protection/>
    </xf>
    <xf numFmtId="0" fontId="115" fillId="0" borderId="0">
      <alignment/>
      <protection/>
    </xf>
    <xf numFmtId="165" fontId="0" fillId="0" borderId="0" applyFont="0" applyFill="0" applyBorder="0" applyAlignment="0" applyProtection="0"/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166" fontId="0" fillId="0" borderId="0" applyFont="0" applyFill="0" applyBorder="0" applyAlignment="0" applyProtection="0"/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65" fontId="0" fillId="0" borderId="0" applyFont="0" applyFill="0" applyBorder="0" applyAlignment="0" applyProtection="0"/>
    <xf numFmtId="0" fontId="39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20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23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39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39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20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39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39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20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</cellStyleXfs>
  <cellXfs count="209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24" fillId="0" borderId="0" xfId="56" applyFont="1" applyAlignment="1">
      <alignment horizontal="right"/>
      <protection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125" fillId="0" borderId="0" xfId="73" applyFont="1" applyFill="1" applyAlignment="1">
      <alignment vertical="center"/>
      <protection/>
    </xf>
    <xf numFmtId="0" fontId="0" fillId="0" borderId="0" xfId="0" applyFont="1" applyAlignment="1">
      <alignment/>
    </xf>
    <xf numFmtId="0" fontId="27" fillId="0" borderId="0" xfId="0" applyFont="1" applyFill="1" applyAlignment="1">
      <alignment horizontal="center"/>
    </xf>
    <xf numFmtId="49" fontId="32" fillId="0" borderId="12" xfId="0" applyNumberFormat="1" applyFont="1" applyFill="1" applyBorder="1" applyAlignment="1">
      <alignment horizontal="center" vertical="center" wrapText="1"/>
    </xf>
    <xf numFmtId="206" fontId="32" fillId="0" borderId="12" xfId="0" applyNumberFormat="1" applyFont="1" applyFill="1" applyBorder="1" applyAlignment="1">
      <alignment horizontal="center" vertical="center" wrapText="1"/>
    </xf>
    <xf numFmtId="0" fontId="123" fillId="0" borderId="12" xfId="75" applyFont="1" applyFill="1" applyBorder="1" applyAlignment="1">
      <alignment horizontal="center" vertical="center" wrapText="1"/>
      <protection/>
    </xf>
    <xf numFmtId="0" fontId="123" fillId="0" borderId="12" xfId="75" applyFont="1" applyFill="1" applyBorder="1" applyAlignment="1">
      <alignment horizontal="left" vertical="center" wrapText="1"/>
      <protection/>
    </xf>
    <xf numFmtId="206" fontId="123" fillId="0" borderId="12" xfId="75" applyNumberFormat="1" applyFont="1" applyFill="1" applyBorder="1" applyAlignment="1">
      <alignment horizontal="center" vertical="center" wrapText="1"/>
      <protection/>
    </xf>
    <xf numFmtId="49" fontId="123" fillId="0" borderId="12" xfId="75" applyNumberFormat="1" applyFont="1" applyFill="1" applyBorder="1" applyAlignment="1">
      <alignment horizontal="center" vertical="center" wrapText="1"/>
      <protection/>
    </xf>
    <xf numFmtId="0" fontId="123" fillId="0" borderId="12" xfId="75" applyFont="1" applyFill="1" applyBorder="1" applyAlignment="1">
      <alignment horizontal="left" vertical="top" wrapText="1"/>
      <protection/>
    </xf>
    <xf numFmtId="0" fontId="32" fillId="0" borderId="12" xfId="0" applyFont="1" applyFill="1" applyBorder="1" applyAlignment="1">
      <alignment horizontal="left" vertical="center" wrapText="1"/>
    </xf>
    <xf numFmtId="49" fontId="70" fillId="0" borderId="12" xfId="361" applyNumberFormat="1" applyFont="1" applyFill="1" applyBorder="1" applyAlignment="1">
      <alignment horizontal="center" vertical="center" wrapText="1"/>
      <protection/>
    </xf>
    <xf numFmtId="49" fontId="70" fillId="0" borderId="12" xfId="0" applyNumberFormat="1" applyFont="1" applyFill="1" applyBorder="1" applyAlignment="1" applyProtection="1">
      <alignment horizontal="left" vertical="center" wrapText="1"/>
      <protection/>
    </xf>
    <xf numFmtId="49" fontId="70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>
      <alignment horizontal="justify" vertical="center"/>
    </xf>
    <xf numFmtId="206" fontId="32" fillId="0" borderId="12" xfId="0" applyNumberFormat="1" applyFont="1" applyFill="1" applyBorder="1" applyAlignment="1">
      <alignment horizontal="center" vertical="center"/>
    </xf>
    <xf numFmtId="206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207" fontId="32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100" fillId="0" borderId="0" xfId="0" applyFont="1" applyFill="1" applyAlignment="1">
      <alignment horizontal="center"/>
    </xf>
    <xf numFmtId="0" fontId="100" fillId="0" borderId="0" xfId="0" applyFont="1" applyFill="1" applyAlignment="1">
      <alignment/>
    </xf>
    <xf numFmtId="0" fontId="126" fillId="0" borderId="0" xfId="73" applyFont="1" applyAlignment="1">
      <alignment vertical="center"/>
      <protection/>
    </xf>
    <xf numFmtId="0" fontId="0" fillId="0" borderId="12" xfId="0" applyFont="1" applyBorder="1" applyAlignment="1">
      <alignment horizontal="left" vertical="center" wrapText="1"/>
    </xf>
    <xf numFmtId="0" fontId="32" fillId="0" borderId="12" xfId="56" applyFont="1" applyFill="1" applyBorder="1" applyAlignment="1">
      <alignment horizontal="center" vertical="center" textRotation="90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103" fillId="0" borderId="12" xfId="337" applyFont="1" applyFill="1" applyBorder="1" applyAlignment="1">
      <alignment horizontal="center" vertical="center" wrapText="1"/>
      <protection/>
    </xf>
    <xf numFmtId="0" fontId="104" fillId="0" borderId="12" xfId="64" applyFont="1" applyFill="1" applyBorder="1" applyAlignment="1">
      <alignment horizontal="center" vertical="center"/>
      <protection/>
    </xf>
    <xf numFmtId="0" fontId="104" fillId="0" borderId="12" xfId="64" applyNumberFormat="1" applyFont="1" applyFill="1" applyBorder="1" applyAlignment="1">
      <alignment horizontal="center" vertical="center"/>
      <protection/>
    </xf>
    <xf numFmtId="49" fontId="123" fillId="0" borderId="12" xfId="361" applyNumberFormat="1" applyFont="1" applyFill="1" applyBorder="1" applyAlignment="1">
      <alignment horizontal="center" vertical="center" wrapText="1"/>
      <protection/>
    </xf>
    <xf numFmtId="0" fontId="121" fillId="0" borderId="0" xfId="56" applyFont="1" applyFill="1">
      <alignment/>
      <protection/>
    </xf>
    <xf numFmtId="0" fontId="123" fillId="0" borderId="12" xfId="56" applyFont="1" applyFill="1" applyBorder="1" applyAlignment="1">
      <alignment horizontal="center" vertical="center"/>
      <protection/>
    </xf>
    <xf numFmtId="49" fontId="123" fillId="0" borderId="12" xfId="56" applyNumberFormat="1" applyFont="1" applyFill="1" applyBorder="1" applyAlignment="1">
      <alignment horizontal="center" vertical="center"/>
      <protection/>
    </xf>
    <xf numFmtId="206" fontId="123" fillId="0" borderId="12" xfId="56" applyNumberFormat="1" applyFont="1" applyFill="1" applyBorder="1" applyAlignment="1">
      <alignment horizontal="center" vertical="center"/>
      <protection/>
    </xf>
    <xf numFmtId="206" fontId="70" fillId="0" borderId="12" xfId="0" applyNumberFormat="1" applyFont="1" applyFill="1" applyBorder="1" applyAlignment="1" applyProtection="1">
      <alignment horizontal="center" vertical="center" wrapText="1"/>
      <protection/>
    </xf>
    <xf numFmtId="208" fontId="108" fillId="0" borderId="12" xfId="3643" applyNumberFormat="1" applyFont="1" applyFill="1" applyBorder="1" applyAlignment="1">
      <alignment horizontal="center" vertical="center" wrapText="1"/>
      <protection/>
    </xf>
    <xf numFmtId="0" fontId="0" fillId="0" borderId="0" xfId="3643" applyFont="1" applyFill="1">
      <alignment/>
      <protection/>
    </xf>
    <xf numFmtId="208" fontId="32" fillId="0" borderId="12" xfId="0" applyNumberFormat="1" applyFont="1" applyFill="1" applyBorder="1" applyAlignment="1">
      <alignment horizontal="center" vertical="center"/>
    </xf>
    <xf numFmtId="209" fontId="32" fillId="0" borderId="12" xfId="0" applyNumberFormat="1" applyFont="1" applyFill="1" applyBorder="1" applyAlignment="1">
      <alignment horizontal="center" vertical="center"/>
    </xf>
    <xf numFmtId="164" fontId="32" fillId="0" borderId="12" xfId="0" applyFont="1" applyFill="1" applyBorder="1" applyAlignment="1">
      <alignment horizontal="center" vertical="center"/>
    </xf>
    <xf numFmtId="49" fontId="32" fillId="0" borderId="0" xfId="3643" applyNumberFormat="1" applyFont="1" applyFill="1" applyAlignment="1">
      <alignment horizontal="center" vertical="center"/>
      <protection/>
    </xf>
    <xf numFmtId="0" fontId="0" fillId="0" borderId="0" xfId="3643" applyFont="1" applyFill="1" applyAlignment="1">
      <alignment wrapText="1"/>
      <protection/>
    </xf>
    <xf numFmtId="0" fontId="32" fillId="0" borderId="0" xfId="3643" applyFont="1" applyFill="1" applyAlignment="1">
      <alignment horizontal="center" vertical="center" wrapText="1"/>
      <protection/>
    </xf>
    <xf numFmtId="208" fontId="0" fillId="0" borderId="0" xfId="3643" applyNumberFormat="1" applyFont="1" applyFill="1">
      <alignment/>
      <protection/>
    </xf>
    <xf numFmtId="0" fontId="32" fillId="0" borderId="12" xfId="3643" applyFont="1" applyFill="1" applyBorder="1" applyAlignment="1">
      <alignment horizontal="left" vertical="center" wrapText="1" indent="3"/>
      <protection/>
    </xf>
    <xf numFmtId="0" fontId="32" fillId="0" borderId="12" xfId="3643" applyFont="1" applyFill="1" applyBorder="1" applyAlignment="1">
      <alignment horizontal="left" vertical="center" wrapText="1" indent="5"/>
      <protection/>
    </xf>
    <xf numFmtId="0" fontId="32" fillId="0" borderId="12" xfId="0" applyFont="1" applyFill="1" applyBorder="1" applyAlignment="1">
      <alignment horizontal="left" vertical="center" wrapText="1" indent="7"/>
    </xf>
    <xf numFmtId="0" fontId="32" fillId="0" borderId="12" xfId="0" applyFont="1" applyFill="1" applyBorder="1" applyAlignment="1">
      <alignment horizontal="left" vertical="center" wrapText="1" indent="1"/>
    </xf>
    <xf numFmtId="164" fontId="32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vertical="center" wrapText="1"/>
    </xf>
    <xf numFmtId="0" fontId="32" fillId="0" borderId="12" xfId="3643" applyFont="1" applyFill="1" applyBorder="1" applyAlignment="1">
      <alignment horizontal="left" vertical="center" indent="7"/>
      <protection/>
    </xf>
    <xf numFmtId="0" fontId="0" fillId="0" borderId="0" xfId="0" applyFont="1" applyFill="1" applyAlignment="1">
      <alignment horizontal="right"/>
    </xf>
    <xf numFmtId="0" fontId="101" fillId="0" borderId="0" xfId="63" applyFont="1" applyFill="1" applyBorder="1" applyAlignment="1">
      <alignment/>
      <protection/>
    </xf>
    <xf numFmtId="0" fontId="0" fillId="0" borderId="12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24" fillId="43" borderId="0" xfId="56" applyFont="1" applyFill="1" applyAlignment="1">
      <alignment horizontal="right" vertical="center"/>
      <protection/>
    </xf>
    <xf numFmtId="0" fontId="101" fillId="0" borderId="0" xfId="64" applyFont="1" applyFill="1" applyBorder="1" applyAlignment="1">
      <alignment vertical="center"/>
      <protection/>
    </xf>
    <xf numFmtId="0" fontId="70" fillId="0" borderId="12" xfId="64" applyFont="1" applyFill="1" applyBorder="1" applyAlignment="1">
      <alignment horizontal="center" vertical="center" textRotation="90" wrapText="1"/>
      <protection/>
    </xf>
    <xf numFmtId="49" fontId="70" fillId="0" borderId="12" xfId="64" applyNumberFormat="1" applyFont="1" applyFill="1" applyBorder="1" applyAlignment="1">
      <alignment horizontal="center" vertical="center"/>
      <protection/>
    </xf>
    <xf numFmtId="206" fontId="70" fillId="0" borderId="12" xfId="36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textRotation="90" wrapText="1"/>
    </xf>
    <xf numFmtId="0" fontId="32" fillId="0" borderId="31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textRotation="90" wrapText="1"/>
    </xf>
    <xf numFmtId="0" fontId="32" fillId="0" borderId="31" xfId="0" applyFont="1" applyFill="1" applyBorder="1" applyAlignment="1">
      <alignment horizontal="center" vertical="center" textRotation="90" wrapText="1"/>
    </xf>
    <xf numFmtId="0" fontId="32" fillId="0" borderId="12" xfId="0" applyFont="1" applyFill="1" applyBorder="1" applyAlignment="1">
      <alignment horizontal="center" vertical="center"/>
    </xf>
    <xf numFmtId="0" fontId="70" fillId="0" borderId="12" xfId="64" applyFont="1" applyFill="1" applyBorder="1" applyAlignment="1">
      <alignment horizontal="center" vertical="center"/>
      <protection/>
    </xf>
    <xf numFmtId="0" fontId="70" fillId="0" borderId="12" xfId="64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127" fillId="0" borderId="0" xfId="73" applyFont="1" applyFill="1" applyAlignment="1">
      <alignment horizontal="center" vertical="center"/>
      <protection/>
    </xf>
    <xf numFmtId="0" fontId="24" fillId="0" borderId="0" xfId="56" applyFont="1" applyFill="1" applyAlignment="1">
      <alignment horizontal="right"/>
      <protection/>
    </xf>
    <xf numFmtId="0" fontId="123" fillId="0" borderId="31" xfId="75" applyFont="1" applyFill="1" applyBorder="1" applyAlignment="1">
      <alignment horizontal="center" vertical="center" wrapText="1"/>
      <protection/>
    </xf>
    <xf numFmtId="0" fontId="123" fillId="0" borderId="31" xfId="75" applyFont="1" applyFill="1" applyBorder="1" applyAlignment="1">
      <alignment horizontal="left" vertical="center" wrapText="1"/>
      <protection/>
    </xf>
    <xf numFmtId="206" fontId="123" fillId="0" borderId="31" xfId="75" applyNumberFormat="1" applyFont="1" applyFill="1" applyBorder="1" applyAlignment="1">
      <alignment horizontal="center" vertical="center" wrapText="1"/>
      <protection/>
    </xf>
    <xf numFmtId="4" fontId="123" fillId="0" borderId="12" xfId="75" applyNumberFormat="1" applyFont="1" applyFill="1" applyBorder="1" applyAlignment="1">
      <alignment horizontal="left" vertical="center" wrapText="1"/>
      <protection/>
    </xf>
    <xf numFmtId="0" fontId="32" fillId="0" borderId="0" xfId="0" applyFont="1" applyFill="1" applyAlignment="1">
      <alignment horizontal="justify" vertical="center"/>
    </xf>
    <xf numFmtId="0" fontId="32" fillId="0" borderId="12" xfId="0" applyFont="1" applyFill="1" applyBorder="1" applyAlignment="1">
      <alignment wrapText="1"/>
    </xf>
    <xf numFmtId="0" fontId="0" fillId="0" borderId="0" xfId="56" applyFont="1" applyFill="1" applyAlignment="1">
      <alignment horizontal="right" vertical="center"/>
      <protection/>
    </xf>
    <xf numFmtId="0" fontId="0" fillId="0" borderId="0" xfId="56" applyFont="1" applyFill="1" applyAlignment="1">
      <alignment horizontal="right"/>
      <protection/>
    </xf>
    <xf numFmtId="0" fontId="116" fillId="0" borderId="0" xfId="73" applyFont="1" applyFill="1" applyAlignment="1">
      <alignment vertical="center"/>
      <protection/>
    </xf>
    <xf numFmtId="0" fontId="126" fillId="0" borderId="0" xfId="73" applyFont="1" applyFill="1" applyAlignment="1">
      <alignment vertical="center"/>
      <protection/>
    </xf>
    <xf numFmtId="4" fontId="123" fillId="0" borderId="12" xfId="75" applyNumberFormat="1" applyFont="1" applyFill="1" applyBorder="1" applyAlignment="1">
      <alignment horizontal="center" vertical="center" wrapText="1"/>
      <protection/>
    </xf>
    <xf numFmtId="0" fontId="123" fillId="0" borderId="12" xfId="0" applyFont="1" applyFill="1" applyBorder="1" applyAlignment="1">
      <alignment horizontal="center" vertical="center"/>
    </xf>
    <xf numFmtId="206" fontId="123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wrapText="1"/>
    </xf>
    <xf numFmtId="49" fontId="70" fillId="0" borderId="12" xfId="0" applyNumberFormat="1" applyFont="1" applyFill="1" applyBorder="1" applyAlignment="1">
      <alignment horizontal="center" vertical="center" wrapText="1"/>
    </xf>
    <xf numFmtId="0" fontId="24" fillId="0" borderId="0" xfId="56" applyFont="1" applyFill="1" applyAlignment="1">
      <alignment horizontal="right" vertical="center"/>
      <protection/>
    </xf>
    <xf numFmtId="0" fontId="127" fillId="0" borderId="0" xfId="73" applyFont="1" applyFill="1" applyAlignment="1">
      <alignment vertical="center"/>
      <protection/>
    </xf>
    <xf numFmtId="0" fontId="116" fillId="0" borderId="0" xfId="73" applyFont="1" applyFill="1" applyAlignment="1">
      <alignment horizontal="center" vertical="top"/>
      <protection/>
    </xf>
    <xf numFmtId="0" fontId="116" fillId="0" borderId="0" xfId="73" applyFont="1" applyFill="1" applyAlignment="1">
      <alignment vertical="top"/>
      <protection/>
    </xf>
    <xf numFmtId="0" fontId="32" fillId="0" borderId="12" xfId="0" applyFont="1" applyFill="1" applyBorder="1" applyAlignment="1">
      <alignment vertical="center"/>
    </xf>
    <xf numFmtId="0" fontId="116" fillId="0" borderId="0" xfId="73" applyFont="1" applyFill="1" applyAlignment="1">
      <alignment horizontal="center" vertical="center"/>
      <protection/>
    </xf>
    <xf numFmtId="0" fontId="0" fillId="0" borderId="0" xfId="56" applyFont="1" applyFill="1" applyAlignment="1">
      <alignment/>
      <protection/>
    </xf>
    <xf numFmtId="0" fontId="0" fillId="0" borderId="0" xfId="0" applyFont="1" applyFill="1" applyAlignment="1">
      <alignment vertical="top" wrapText="1"/>
    </xf>
    <xf numFmtId="0" fontId="121" fillId="0" borderId="0" xfId="56" applyFont="1" applyFill="1" applyAlignment="1">
      <alignment vertical="center"/>
      <protection/>
    </xf>
    <xf numFmtId="0" fontId="116" fillId="0" borderId="0" xfId="56" applyFont="1" applyFill="1" applyAlignment="1">
      <alignment vertical="center"/>
      <protection/>
    </xf>
    <xf numFmtId="0" fontId="116" fillId="0" borderId="0" xfId="56" applyFont="1" applyFill="1" applyAlignment="1">
      <alignment vertical="top" wrapText="1"/>
      <protection/>
    </xf>
    <xf numFmtId="0" fontId="121" fillId="0" borderId="0" xfId="56" applyFont="1" applyFill="1" applyAlignment="1">
      <alignment/>
      <protection/>
    </xf>
    <xf numFmtId="0" fontId="121" fillId="0" borderId="0" xfId="56" applyFont="1" applyFill="1" applyAlignment="1">
      <alignment horizontal="right" vertical="center"/>
      <protection/>
    </xf>
    <xf numFmtId="0" fontId="121" fillId="0" borderId="0" xfId="56" applyFont="1" applyFill="1" applyAlignment="1">
      <alignment horizontal="center" vertical="center"/>
      <protection/>
    </xf>
    <xf numFmtId="208" fontId="108" fillId="0" borderId="12" xfId="0" applyNumberFormat="1" applyFont="1" applyFill="1" applyBorder="1" applyAlignment="1">
      <alignment horizontal="center" vertical="center"/>
    </xf>
    <xf numFmtId="209" fontId="108" fillId="0" borderId="12" xfId="0" applyNumberFormat="1" applyFont="1" applyFill="1" applyBorder="1" applyAlignment="1">
      <alignment horizontal="center" vertical="center"/>
    </xf>
    <xf numFmtId="164" fontId="108" fillId="0" borderId="12" xfId="0" applyFont="1" applyFill="1" applyBorder="1" applyAlignment="1">
      <alignment horizontal="center" vertical="center"/>
    </xf>
    <xf numFmtId="206" fontId="32" fillId="0" borderId="12" xfId="3643" applyNumberFormat="1" applyFont="1" applyFill="1" applyBorder="1" applyAlignment="1">
      <alignment horizontal="center" vertical="center"/>
      <protection/>
    </xf>
    <xf numFmtId="206" fontId="108" fillId="0" borderId="12" xfId="3643" applyNumberFormat="1" applyFont="1" applyFill="1" applyBorder="1" applyAlignment="1">
      <alignment horizontal="center" vertical="center"/>
      <protection/>
    </xf>
    <xf numFmtId="212" fontId="32" fillId="0" borderId="12" xfId="3643" applyNumberFormat="1" applyFont="1" applyFill="1" applyBorder="1" applyAlignment="1">
      <alignment horizontal="left" vertical="center" wrapText="1"/>
      <protection/>
    </xf>
    <xf numFmtId="0" fontId="116" fillId="0" borderId="0" xfId="56" applyFont="1" applyFill="1" applyAlignment="1">
      <alignment horizontal="left" vertical="top" wrapText="1"/>
      <protection/>
    </xf>
    <xf numFmtId="0" fontId="22" fillId="0" borderId="12" xfId="64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0" fillId="43" borderId="0" xfId="0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56" applyFont="1" applyFill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08" fillId="0" borderId="12" xfId="3643" applyFont="1" applyFill="1" applyBorder="1" applyAlignment="1">
      <alignment horizontal="center" vertical="center" wrapText="1"/>
      <protection/>
    </xf>
    <xf numFmtId="49" fontId="109" fillId="0" borderId="12" xfId="3643" applyNumberFormat="1" applyFont="1" applyFill="1" applyBorder="1" applyAlignment="1">
      <alignment horizontal="center" vertical="center"/>
      <protection/>
    </xf>
    <xf numFmtId="0" fontId="109" fillId="0" borderId="12" xfId="3643" applyFont="1" applyFill="1" applyBorder="1" applyAlignment="1">
      <alignment horizontal="center" vertical="center" wrapText="1"/>
      <protection/>
    </xf>
    <xf numFmtId="49" fontId="32" fillId="0" borderId="12" xfId="0" applyNumberFormat="1" applyFont="1" applyFill="1" applyBorder="1" applyAlignment="1">
      <alignment horizontal="center" vertical="center"/>
    </xf>
    <xf numFmtId="0" fontId="32" fillId="0" borderId="12" xfId="3643" applyFont="1" applyFill="1" applyBorder="1" applyAlignment="1">
      <alignment horizontal="center" vertical="center"/>
      <protection/>
    </xf>
    <xf numFmtId="0" fontId="109" fillId="0" borderId="12" xfId="3643" applyFont="1" applyFill="1" applyBorder="1" applyAlignment="1">
      <alignment horizontal="center" vertical="center"/>
      <protection/>
    </xf>
    <xf numFmtId="0" fontId="111" fillId="0" borderId="12" xfId="3643" applyFont="1" applyFill="1" applyBorder="1" applyAlignment="1">
      <alignment horizontal="center" vertical="center"/>
      <protection/>
    </xf>
    <xf numFmtId="211" fontId="108" fillId="0" borderId="12" xfId="0" applyNumberFormat="1" applyFont="1" applyFill="1" applyBorder="1" applyAlignment="1">
      <alignment horizontal="center" vertical="center"/>
    </xf>
    <xf numFmtId="0" fontId="32" fillId="0" borderId="12" xfId="3643" applyFont="1" applyFill="1" applyBorder="1" applyAlignment="1">
      <alignment horizontal="center" vertical="center" wrapText="1"/>
      <protection/>
    </xf>
    <xf numFmtId="49" fontId="32" fillId="0" borderId="12" xfId="364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/>
    </xf>
    <xf numFmtId="210" fontId="22" fillId="0" borderId="12" xfId="0" applyNumberFormat="1" applyFont="1" applyFill="1" applyBorder="1" applyAlignment="1">
      <alignment horizontal="center" vertical="center" wrapText="1"/>
    </xf>
    <xf numFmtId="0" fontId="128" fillId="0" borderId="0" xfId="0" applyFont="1" applyFill="1" applyAlignment="1">
      <alignment horizontal="center" vertical="top"/>
    </xf>
    <xf numFmtId="0" fontId="32" fillId="0" borderId="0" xfId="3643" applyFont="1" applyFill="1" applyBorder="1" applyAlignment="1">
      <alignment horizontal="center" vertical="center" wrapText="1"/>
      <protection/>
    </xf>
    <xf numFmtId="0" fontId="0" fillId="0" borderId="0" xfId="3643" applyFont="1" applyFill="1" applyBorder="1">
      <alignment/>
      <protection/>
    </xf>
    <xf numFmtId="208" fontId="0" fillId="0" borderId="0" xfId="3643" applyNumberFormat="1" applyFont="1" applyFill="1" applyBorder="1">
      <alignment/>
      <protection/>
    </xf>
    <xf numFmtId="0" fontId="127" fillId="0" borderId="0" xfId="0" applyFont="1" applyFill="1" applyBorder="1" applyAlignment="1">
      <alignment horizontal="left" vertical="center"/>
    </xf>
    <xf numFmtId="0" fontId="70" fillId="0" borderId="12" xfId="64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 vertical="top" wrapText="1"/>
    </xf>
    <xf numFmtId="0" fontId="32" fillId="0" borderId="33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32" fillId="0" borderId="35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 textRotation="90" wrapText="1"/>
    </xf>
    <xf numFmtId="0" fontId="32" fillId="0" borderId="38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horizontal="left" vertical="center"/>
      <protection/>
    </xf>
    <xf numFmtId="0" fontId="70" fillId="0" borderId="37" xfId="64" applyFont="1" applyFill="1" applyBorder="1" applyAlignment="1">
      <alignment horizontal="center" vertical="center" wrapText="1"/>
      <protection/>
    </xf>
    <xf numFmtId="0" fontId="70" fillId="0" borderId="32" xfId="64" applyFont="1" applyFill="1" applyBorder="1" applyAlignment="1">
      <alignment horizontal="center" vertical="center" wrapText="1"/>
      <protection/>
    </xf>
    <xf numFmtId="0" fontId="70" fillId="0" borderId="31" xfId="64" applyFont="1" applyFill="1" applyBorder="1" applyAlignment="1">
      <alignment horizontal="center" vertical="center" wrapText="1"/>
      <protection/>
    </xf>
    <xf numFmtId="0" fontId="70" fillId="0" borderId="33" xfId="64" applyFont="1" applyFill="1" applyBorder="1" applyAlignment="1">
      <alignment horizontal="center" vertical="center"/>
      <protection/>
    </xf>
    <xf numFmtId="0" fontId="70" fillId="0" borderId="15" xfId="64" applyFont="1" applyFill="1" applyBorder="1" applyAlignment="1">
      <alignment horizontal="center" vertical="center"/>
      <protection/>
    </xf>
    <xf numFmtId="0" fontId="70" fillId="0" borderId="34" xfId="64" applyFont="1" applyFill="1" applyBorder="1" applyAlignment="1">
      <alignment horizontal="center" vertical="center"/>
      <protection/>
    </xf>
    <xf numFmtId="0" fontId="70" fillId="0" borderId="33" xfId="64" applyFont="1" applyFill="1" applyBorder="1" applyAlignment="1">
      <alignment horizontal="center" vertical="center" wrapText="1"/>
      <protection/>
    </xf>
    <xf numFmtId="0" fontId="70" fillId="0" borderId="15" xfId="64" applyFont="1" applyFill="1" applyBorder="1" applyAlignment="1">
      <alignment horizontal="center" vertical="center" wrapText="1"/>
      <protection/>
    </xf>
    <xf numFmtId="0" fontId="70" fillId="0" borderId="34" xfId="64" applyFont="1" applyFill="1" applyBorder="1" applyAlignment="1">
      <alignment horizontal="center" vertical="center" wrapText="1"/>
      <protection/>
    </xf>
    <xf numFmtId="0" fontId="26" fillId="0" borderId="0" xfId="63" applyFont="1" applyFill="1" applyBorder="1" applyAlignment="1">
      <alignment horizontal="center"/>
      <protection/>
    </xf>
    <xf numFmtId="0" fontId="70" fillId="0" borderId="38" xfId="64" applyFont="1" applyFill="1" applyBorder="1" applyAlignment="1">
      <alignment horizontal="center" vertical="center"/>
      <protection/>
    </xf>
    <xf numFmtId="0" fontId="70" fillId="0" borderId="24" xfId="64" applyFont="1" applyFill="1" applyBorder="1" applyAlignment="1">
      <alignment horizontal="center" vertical="center"/>
      <protection/>
    </xf>
    <xf numFmtId="0" fontId="70" fillId="0" borderId="39" xfId="64" applyFont="1" applyFill="1" applyBorder="1" applyAlignment="1">
      <alignment horizontal="center" vertical="center"/>
      <protection/>
    </xf>
    <xf numFmtId="0" fontId="70" fillId="0" borderId="35" xfId="64" applyFont="1" applyFill="1" applyBorder="1" applyAlignment="1">
      <alignment horizontal="center" vertical="center"/>
      <protection/>
    </xf>
    <xf numFmtId="0" fontId="70" fillId="0" borderId="25" xfId="64" applyFont="1" applyFill="1" applyBorder="1" applyAlignment="1">
      <alignment horizontal="center" vertical="center"/>
      <protection/>
    </xf>
    <xf numFmtId="0" fontId="70" fillId="0" borderId="36" xfId="64" applyFont="1" applyFill="1" applyBorder="1" applyAlignment="1">
      <alignment horizontal="center" vertical="center"/>
      <protection/>
    </xf>
    <xf numFmtId="0" fontId="70" fillId="0" borderId="38" xfId="64" applyFont="1" applyFill="1" applyBorder="1" applyAlignment="1">
      <alignment horizontal="center" vertical="center" wrapText="1"/>
      <protection/>
    </xf>
    <xf numFmtId="0" fontId="70" fillId="0" borderId="24" xfId="64" applyFont="1" applyFill="1" applyBorder="1" applyAlignment="1">
      <alignment horizontal="center" vertical="center" wrapText="1"/>
      <protection/>
    </xf>
    <xf numFmtId="0" fontId="70" fillId="0" borderId="39" xfId="64" applyFont="1" applyFill="1" applyBorder="1" applyAlignment="1">
      <alignment horizontal="center" vertical="center" wrapText="1"/>
      <protection/>
    </xf>
    <xf numFmtId="0" fontId="70" fillId="0" borderId="35" xfId="64" applyFont="1" applyFill="1" applyBorder="1" applyAlignment="1">
      <alignment horizontal="center" vertical="center" wrapText="1"/>
      <protection/>
    </xf>
    <xf numFmtId="0" fontId="70" fillId="0" borderId="25" xfId="64" applyFont="1" applyFill="1" applyBorder="1" applyAlignment="1">
      <alignment horizontal="center" vertical="center" wrapText="1"/>
      <protection/>
    </xf>
    <xf numFmtId="0" fontId="70" fillId="0" borderId="36" xfId="64" applyFont="1" applyFill="1" applyBorder="1" applyAlignment="1">
      <alignment horizontal="center" vertical="center" wrapText="1"/>
      <protection/>
    </xf>
    <xf numFmtId="0" fontId="101" fillId="0" borderId="0" xfId="6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justify" vertical="center" wrapText="1"/>
    </xf>
    <xf numFmtId="0" fontId="129" fillId="0" borderId="0" xfId="56" applyFont="1" applyFill="1" applyAlignment="1">
      <alignment horizontal="center"/>
      <protection/>
    </xf>
    <xf numFmtId="0" fontId="123" fillId="0" borderId="12" xfId="56" applyFont="1" applyFill="1" applyBorder="1" applyAlignment="1">
      <alignment horizontal="center" vertical="center" wrapText="1"/>
      <protection/>
    </xf>
    <xf numFmtId="0" fontId="123" fillId="0" borderId="37" xfId="56" applyFont="1" applyFill="1" applyBorder="1" applyAlignment="1">
      <alignment horizontal="center" vertical="center" wrapText="1"/>
      <protection/>
    </xf>
    <xf numFmtId="0" fontId="123" fillId="0" borderId="32" xfId="56" applyFont="1" applyFill="1" applyBorder="1" applyAlignment="1">
      <alignment horizontal="center" vertical="center" wrapText="1"/>
      <protection/>
    </xf>
    <xf numFmtId="0" fontId="123" fillId="0" borderId="31" xfId="56" applyFont="1" applyFill="1" applyBorder="1" applyAlignment="1">
      <alignment horizontal="center" vertical="center" wrapText="1"/>
      <protection/>
    </xf>
    <xf numFmtId="0" fontId="32" fillId="0" borderId="12" xfId="56" applyFont="1" applyFill="1" applyBorder="1" applyAlignment="1">
      <alignment horizontal="center" vertical="center" wrapText="1"/>
      <protection/>
    </xf>
    <xf numFmtId="0" fontId="130" fillId="0" borderId="0" xfId="56" applyFont="1" applyFill="1" applyBorder="1" applyAlignment="1">
      <alignment horizontal="center"/>
      <protection/>
    </xf>
    <xf numFmtId="0" fontId="0" fillId="0" borderId="0" xfId="0" applyFont="1" applyFill="1" applyAlignment="1">
      <alignment horizontal="left"/>
    </xf>
    <xf numFmtId="0" fontId="108" fillId="0" borderId="31" xfId="3643" applyFont="1" applyFill="1" applyBorder="1" applyAlignment="1">
      <alignment horizontal="center" vertical="center" wrapText="1"/>
      <protection/>
    </xf>
    <xf numFmtId="0" fontId="32" fillId="0" borderId="12" xfId="3643" applyFont="1" applyFill="1" applyBorder="1" applyAlignment="1">
      <alignment horizontal="left" vertical="center" wrapText="1"/>
      <protection/>
    </xf>
    <xf numFmtId="0" fontId="24" fillId="0" borderId="25" xfId="3643" applyFont="1" applyFill="1" applyBorder="1" applyAlignment="1">
      <alignment horizontal="center" vertical="center" wrapText="1"/>
      <protection/>
    </xf>
    <xf numFmtId="49" fontId="110" fillId="0" borderId="31" xfId="3643" applyNumberFormat="1" applyFont="1" applyFill="1" applyBorder="1" applyAlignment="1">
      <alignment horizontal="center" vertical="center" wrapText="1"/>
      <protection/>
    </xf>
    <xf numFmtId="49" fontId="110" fillId="0" borderId="12" xfId="3643" applyNumberFormat="1" applyFont="1" applyFill="1" applyBorder="1" applyAlignment="1">
      <alignment horizontal="center" vertical="center" wrapText="1"/>
      <protection/>
    </xf>
    <xf numFmtId="0" fontId="110" fillId="0" borderId="31" xfId="3643" applyFont="1" applyFill="1" applyBorder="1" applyAlignment="1">
      <alignment horizontal="center" vertical="center" wrapText="1"/>
      <protection/>
    </xf>
    <xf numFmtId="0" fontId="110" fillId="0" borderId="12" xfId="3643" applyFont="1" applyFill="1" applyBorder="1" applyAlignment="1">
      <alignment horizontal="center" vertical="center" wrapText="1"/>
      <protection/>
    </xf>
    <xf numFmtId="0" fontId="112" fillId="0" borderId="0" xfId="3643" applyFont="1" applyFill="1" applyAlignment="1">
      <alignment horizontal="center" vertical="center" wrapText="1"/>
      <protection/>
    </xf>
    <xf numFmtId="0" fontId="127" fillId="0" borderId="0" xfId="0" applyFont="1" applyFill="1" applyAlignment="1">
      <alignment horizontal="center" vertical="center"/>
    </xf>
    <xf numFmtId="0" fontId="107" fillId="0" borderId="33" xfId="3643" applyFont="1" applyFill="1" applyBorder="1" applyAlignment="1">
      <alignment horizontal="center" vertical="center" wrapText="1"/>
      <protection/>
    </xf>
    <xf numFmtId="0" fontId="107" fillId="0" borderId="34" xfId="3643" applyFont="1" applyFill="1" applyBorder="1" applyAlignment="1">
      <alignment horizontal="center" vertical="center" wrapText="1"/>
      <protection/>
    </xf>
    <xf numFmtId="208" fontId="107" fillId="0" borderId="33" xfId="3643" applyNumberFormat="1" applyFont="1" applyFill="1" applyBorder="1" applyAlignment="1">
      <alignment horizontal="center" vertical="center" wrapText="1"/>
      <protection/>
    </xf>
    <xf numFmtId="208" fontId="107" fillId="0" borderId="34" xfId="3643" applyNumberFormat="1" applyFont="1" applyFill="1" applyBorder="1" applyAlignment="1">
      <alignment horizontal="center" vertical="center" wrapText="1"/>
      <protection/>
    </xf>
    <xf numFmtId="0" fontId="108" fillId="0" borderId="33" xfId="3643" applyFont="1" applyFill="1" applyBorder="1" applyAlignment="1">
      <alignment horizontal="center" vertical="center" wrapText="1"/>
      <protection/>
    </xf>
    <xf numFmtId="0" fontId="108" fillId="0" borderId="34" xfId="3643" applyFont="1" applyFill="1" applyBorder="1" applyAlignment="1">
      <alignment horizontal="center" vertical="center" wrapText="1"/>
      <protection/>
    </xf>
    <xf numFmtId="0" fontId="0" fillId="43" borderId="0" xfId="56" applyFont="1" applyFill="1" applyAlignment="1">
      <alignment horizontal="left"/>
      <protection/>
    </xf>
    <xf numFmtId="0" fontId="0" fillId="43" borderId="0" xfId="0" applyFont="1" applyFill="1" applyAlignment="1">
      <alignment horizontal="left" vertical="top" wrapText="1"/>
    </xf>
    <xf numFmtId="0" fontId="101" fillId="0" borderId="0" xfId="63" applyFont="1" applyFill="1" applyBorder="1" applyAlignment="1">
      <alignment horizontal="center" vertical="center" wrapText="1"/>
      <protection/>
    </xf>
    <xf numFmtId="0" fontId="116" fillId="0" borderId="0" xfId="73" applyFont="1" applyAlignment="1">
      <alignment horizontal="center" vertical="center"/>
      <protection/>
    </xf>
  </cellXfs>
  <cellStyles count="38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ead 1" xfId="47"/>
    <cellStyle name="Head 2" xfId="48"/>
    <cellStyle name="Head 3" xfId="49"/>
    <cellStyle name="Head 4" xfId="50"/>
    <cellStyle name="Итог" xfId="51"/>
    <cellStyle name="Контрольная ячейка" xfId="52"/>
    <cellStyle name="Title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Note" xfId="59"/>
    <cellStyle name="Связанная ячейка" xfId="60"/>
    <cellStyle name="Warning Text" xfId="61"/>
    <cellStyle name="Хороший" xfId="62"/>
    <cellStyle name="Обычный 4" xfId="63"/>
    <cellStyle name="Обычный 5" xfId="64"/>
    <cellStyle name="Обычный 6" xfId="65"/>
    <cellStyle name="Обычный 12 2" xfId="66"/>
    <cellStyle name="Обычный 3 2 2 2" xfId="67"/>
    <cellStyle name="Финансовый 2" xfId="68"/>
    <cellStyle name="Финансовый 2 2 2 2 2" xfId="69"/>
    <cellStyle name="Финансовый 3" xfId="70"/>
    <cellStyle name="Обычный 6 2" xfId="71"/>
    <cellStyle name="Обычный 6 2 2" xfId="72"/>
    <cellStyle name="Обычный 7" xfId="73"/>
    <cellStyle name="Обычный 4 2" xfId="74"/>
    <cellStyle name="Обычный 3 2" xfId="75"/>
    <cellStyle name="Обычный 8" xfId="76"/>
    <cellStyle name="Обычный 7 2" xfId="77"/>
    <cellStyle name="20% - Акцент1 2" xfId="78"/>
    <cellStyle name="20% - Акцент2 2" xfId="79"/>
    <cellStyle name="20% - Акцент3 2" xfId="80"/>
    <cellStyle name="20% - Акцент4 2" xfId="81"/>
    <cellStyle name="20% - Акцент5 2" xfId="82"/>
    <cellStyle name="20% - Акцент6 2" xfId="83"/>
    <cellStyle name="40% - Акцент1 2" xfId="84"/>
    <cellStyle name="40% - Акцент2 2" xfId="85"/>
    <cellStyle name="40% - Акцент3 2" xfId="86"/>
    <cellStyle name="40% - Акцент4 2" xfId="87"/>
    <cellStyle name="40% - Акцент5 2" xfId="88"/>
    <cellStyle name="40% - Акцент6 2" xfId="89"/>
    <cellStyle name="60% - Акцент1 2" xfId="90"/>
    <cellStyle name="60% - Акцент2 2" xfId="91"/>
    <cellStyle name="60% - Акцент3 2" xfId="92"/>
    <cellStyle name="60% - Акцент4 2" xfId="93"/>
    <cellStyle name="60% - Акцент5 2" xfId="94"/>
    <cellStyle name="60% - Акцент6 2" xfId="95"/>
    <cellStyle name="Normal 2" xfId="96"/>
    <cellStyle name="Акцент1 2" xfId="97"/>
    <cellStyle name="Акцент2 2" xfId="98"/>
    <cellStyle name="Акцент3 2" xfId="99"/>
    <cellStyle name="Акцент4 2" xfId="100"/>
    <cellStyle name="Акцент5 2" xfId="101"/>
    <cellStyle name="Акцент6 2" xfId="102"/>
    <cellStyle name="Ввод  2" xfId="103"/>
    <cellStyle name="Вывод 2" xfId="104"/>
    <cellStyle name="Вычисление 2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Плохой 2" xfId="114"/>
    <cellStyle name="Пояснение 2" xfId="115"/>
    <cellStyle name="Примечание 2" xfId="116"/>
    <cellStyle name="Связанная ячейка 2" xfId="117"/>
    <cellStyle name="Текст предупреждения 2" xfId="118"/>
    <cellStyle name="Хороший 2" xfId="119"/>
    <cellStyle name="Обычный 6 2 3" xfId="120"/>
    <cellStyle name="Обычный 3 21" xfId="121"/>
    <cellStyle name="Процентный 2" xfId="122"/>
    <cellStyle name="Процентный 3" xfId="123"/>
    <cellStyle name="Стиль 1" xfId="124"/>
    <cellStyle name="Обычный 9" xfId="125"/>
    <cellStyle name="Обычный 2 26 2" xfId="126"/>
    <cellStyle name="Обычный 6 2 3 2" xfId="127"/>
    <cellStyle name="Обычный 6 2 2 2" xfId="128"/>
    <cellStyle name="Обычный 6 4" xfId="129"/>
    <cellStyle name="Финансовый 2 3" xfId="130"/>
    <cellStyle name="Финансовый 3 3" xfId="131"/>
    <cellStyle name="Обычный 6 2 5" xfId="132"/>
    <cellStyle name="Обычный 6 2 2 4" xfId="133"/>
    <cellStyle name="Обычный 7 2 3" xfId="134"/>
    <cellStyle name="Обычный 6 2 3 4" xfId="135"/>
    <cellStyle name="Обычный 6 3" xfId="136"/>
    <cellStyle name="Финансовый 2 2" xfId="137"/>
    <cellStyle name="Финансовый 3 2" xfId="138"/>
    <cellStyle name="Обычный 6 2 4" xfId="139"/>
    <cellStyle name="Обычный 6 2 2 3" xfId="140"/>
    <cellStyle name="Обычный 7 2 2" xfId="141"/>
    <cellStyle name="Обычный 6 2 3 3" xfId="142"/>
    <cellStyle name="Обычный 9 2" xfId="143"/>
    <cellStyle name="Обычный 6 2 3 2 2" xfId="144"/>
    <cellStyle name="Обычный 6 2 2 2 2" xfId="145"/>
    <cellStyle name="Обычный 6 2 3 2 3" xfId="146"/>
    <cellStyle name="Обычный 6 2 2 2 3" xfId="147"/>
    <cellStyle name="Обычный 9 3" xfId="148"/>
    <cellStyle name="Обычный 6 2 2 2 2 2" xfId="149"/>
    <cellStyle name="Обычный 6 2 2 2 2 2 2" xfId="150"/>
    <cellStyle name="Обычный 6 2 2 2 2 2 3" xfId="151"/>
    <cellStyle name="Обычный 6 2 2 2 2 3" xfId="152"/>
    <cellStyle name="Обычный 6 2 2 2 2 4" xfId="153"/>
    <cellStyle name="Обычный 6 2 2 2 3 2" xfId="154"/>
    <cellStyle name="Обычный 6 2 2 2 3 3" xfId="155"/>
    <cellStyle name="Обычный 6 2 2 2 4" xfId="156"/>
    <cellStyle name="Обычный 6 2 2 2 5" xfId="157"/>
    <cellStyle name="Обычный 6 2 2 3 2" xfId="158"/>
    <cellStyle name="Обычный 6 2 2 3 2 2" xfId="159"/>
    <cellStyle name="Обычный 6 2 2 3 2 3" xfId="160"/>
    <cellStyle name="Обычный 6 2 2 3 3" xfId="161"/>
    <cellStyle name="Обычный 6 2 2 3 4" xfId="162"/>
    <cellStyle name="Обычный 6 2 2 4 2" xfId="163"/>
    <cellStyle name="Обычный 6 2 2 4 2 2" xfId="164"/>
    <cellStyle name="Обычный 6 2 2 4 2 3" xfId="165"/>
    <cellStyle name="Обычный 6 2 2 4 3" xfId="166"/>
    <cellStyle name="Обычный 6 2 2 4 4" xfId="167"/>
    <cellStyle name="Обычный 6 2 2 5" xfId="168"/>
    <cellStyle name="Обычный 6 2 2 5 2" xfId="169"/>
    <cellStyle name="Обычный 6 2 2 5 3" xfId="170"/>
    <cellStyle name="Обычный 6 2 2 6" xfId="171"/>
    <cellStyle name="Обычный 6 2 2 7" xfId="172"/>
    <cellStyle name="Обычный 6 2 2 8" xfId="173"/>
    <cellStyle name="Обычный 6 2 3 2 2 2" xfId="174"/>
    <cellStyle name="Обычный 6 2 3 2 2 2 2" xfId="175"/>
    <cellStyle name="Обычный 6 2 3 2 2 2 3" xfId="176"/>
    <cellStyle name="Обычный 6 2 3 2 2 3" xfId="177"/>
    <cellStyle name="Обычный 6 2 3 2 2 4" xfId="178"/>
    <cellStyle name="Обычный 6 2 3 2 3 2" xfId="179"/>
    <cellStyle name="Обычный 6 2 3 2 3 3" xfId="180"/>
    <cellStyle name="Обычный 6 2 3 2 4" xfId="181"/>
    <cellStyle name="Обычный 6 2 3 2 5" xfId="182"/>
    <cellStyle name="Обычный 6 2 3 3 2" xfId="183"/>
    <cellStyle name="Обычный 6 2 3 3 2 2" xfId="184"/>
    <cellStyle name="Обычный 6 2 3 3 2 3" xfId="185"/>
    <cellStyle name="Обычный 6 2 3 3 3" xfId="186"/>
    <cellStyle name="Обычный 6 2 3 3 4" xfId="187"/>
    <cellStyle name="Обычный 6 2 3 4 2" xfId="188"/>
    <cellStyle name="Обычный 6 2 3 4 2 2" xfId="189"/>
    <cellStyle name="Обычный 6 2 3 4 2 3" xfId="190"/>
    <cellStyle name="Обычный 6 2 3 4 3" xfId="191"/>
    <cellStyle name="Обычный 6 2 3 4 4" xfId="192"/>
    <cellStyle name="Обычный 6 2 3 5" xfId="193"/>
    <cellStyle name="Обычный 6 2 3 5 2" xfId="194"/>
    <cellStyle name="Обычный 6 2 3 5 3" xfId="195"/>
    <cellStyle name="Обычный 6 2 3 6" xfId="196"/>
    <cellStyle name="Обычный 6 2 3 7" xfId="197"/>
    <cellStyle name="Обычный 6 2 3 8" xfId="198"/>
    <cellStyle name="Обычный 6 2 4 2" xfId="199"/>
    <cellStyle name="Обычный 6 2 4 2 2" xfId="200"/>
    <cellStyle name="Обычный 6 2 4 2 3" xfId="201"/>
    <cellStyle name="Обычный 6 2 4 3" xfId="202"/>
    <cellStyle name="Обычный 6 2 4 4" xfId="203"/>
    <cellStyle name="Обычный 6 2 5 2" xfId="204"/>
    <cellStyle name="Обычный 6 2 5 2 2" xfId="205"/>
    <cellStyle name="Обычный 6 2 5 2 3" xfId="206"/>
    <cellStyle name="Обычный 6 2 5 3" xfId="207"/>
    <cellStyle name="Обычный 6 2 5 4" xfId="208"/>
    <cellStyle name="Обычный 6 2 6" xfId="209"/>
    <cellStyle name="Обычный 6 2 6 2" xfId="210"/>
    <cellStyle name="Обычный 6 2 6 3" xfId="211"/>
    <cellStyle name="Обычный 6 2 7" xfId="212"/>
    <cellStyle name="Обычный 6 2 8" xfId="213"/>
    <cellStyle name="Обычный 6 2 9" xfId="214"/>
    <cellStyle name="Обычный 6 3 2" xfId="215"/>
    <cellStyle name="Обычный 6 3 2 2" xfId="216"/>
    <cellStyle name="Обычный 6 3 2 3" xfId="217"/>
    <cellStyle name="Обычный 6 3 3" xfId="218"/>
    <cellStyle name="Обычный 6 3 4" xfId="219"/>
    <cellStyle name="Обычный 6 4 2" xfId="220"/>
    <cellStyle name="Обычный 6 4 2 2" xfId="221"/>
    <cellStyle name="Обычный 6 4 2 3" xfId="222"/>
    <cellStyle name="Обычный 6 4 3" xfId="223"/>
    <cellStyle name="Обычный 6 4 4" xfId="224"/>
    <cellStyle name="Обычный 6 5" xfId="225"/>
    <cellStyle name="Обычный 6 5 2" xfId="226"/>
    <cellStyle name="Обычный 6 5 3" xfId="227"/>
    <cellStyle name="Обычный 6 6" xfId="228"/>
    <cellStyle name="Обычный 6 7" xfId="229"/>
    <cellStyle name="Обычный 6 8" xfId="230"/>
    <cellStyle name="Обычный 7 2 2 2" xfId="231"/>
    <cellStyle name="Обычный 7 2 2 2 2" xfId="232"/>
    <cellStyle name="Обычный 7 2 2 2 3" xfId="233"/>
    <cellStyle name="Обычный 7 2 2 3" xfId="234"/>
    <cellStyle name="Обычный 7 2 2 4" xfId="235"/>
    <cellStyle name="Обычный 7 2 3 2" xfId="236"/>
    <cellStyle name="Обычный 7 2 3 2 2" xfId="237"/>
    <cellStyle name="Обычный 7 2 3 2 3" xfId="238"/>
    <cellStyle name="Обычный 7 2 3 3" xfId="239"/>
    <cellStyle name="Обычный 7 2 3 4" xfId="240"/>
    <cellStyle name="Обычный 7 2 4" xfId="241"/>
    <cellStyle name="Обычный 7 2 4 2" xfId="242"/>
    <cellStyle name="Обычный 7 2 4 3" xfId="243"/>
    <cellStyle name="Обычный 7 2 5" xfId="244"/>
    <cellStyle name="Обычный 7 2 6" xfId="245"/>
    <cellStyle name="Обычный 7 2 7" xfId="246"/>
    <cellStyle name="Обычный 9 2 2" xfId="247"/>
    <cellStyle name="Обычный 9 2 2 2" xfId="248"/>
    <cellStyle name="Обычный 9 2 2 3" xfId="249"/>
    <cellStyle name="Обычный 9 2 2 4" xfId="250"/>
    <cellStyle name="Обычный 9 2 3" xfId="251"/>
    <cellStyle name="Обычный 9 2 4" xfId="252"/>
    <cellStyle name="Обычный 9 3 2" xfId="253"/>
    <cellStyle name="Обычный 9 3 3" xfId="254"/>
    <cellStyle name="Обычный 9 3 4" xfId="255"/>
    <cellStyle name="Обычный 9 4" xfId="256"/>
    <cellStyle name="Обычный 9 5" xfId="257"/>
    <cellStyle name="Финансовый 2 2 2" xfId="258"/>
    <cellStyle name="Финансовый 2 2 2 2" xfId="259"/>
    <cellStyle name="Финансовый 2 2 2 3" xfId="260"/>
    <cellStyle name="Финансовый 2 2 3" xfId="261"/>
    <cellStyle name="Финансовый 2 2 4" xfId="262"/>
    <cellStyle name="Финансовый 2 3 2" xfId="263"/>
    <cellStyle name="Финансовый 2 3 2 2" xfId="264"/>
    <cellStyle name="Финансовый 2 3 2 3" xfId="265"/>
    <cellStyle name="Финансовый 2 3 3" xfId="266"/>
    <cellStyle name="Финансовый 2 3 4" xfId="267"/>
    <cellStyle name="Финансовый 2 4" xfId="268"/>
    <cellStyle name="Финансовый 2 4 2" xfId="269"/>
    <cellStyle name="Финансовый 2 4 3" xfId="270"/>
    <cellStyle name="Финансовый 2 5" xfId="271"/>
    <cellStyle name="Финансовый 2 6" xfId="272"/>
    <cellStyle name="Финансовый 2 7" xfId="273"/>
    <cellStyle name="Финансовый 3 2 2" xfId="274"/>
    <cellStyle name="Финансовый 3 2 2 2" xfId="275"/>
    <cellStyle name="Финансовый 3 2 2 3" xfId="276"/>
    <cellStyle name="Финансовый 3 2 3" xfId="277"/>
    <cellStyle name="Финансовый 3 2 4" xfId="278"/>
    <cellStyle name="Финансовый 3 3 2" xfId="279"/>
    <cellStyle name="Финансовый 3 3 2 2" xfId="280"/>
    <cellStyle name="Финансовый 3 3 2 3" xfId="281"/>
    <cellStyle name="Финансовый 3 3 3" xfId="282"/>
    <cellStyle name="Финансовый 3 3 4" xfId="283"/>
    <cellStyle name="Финансовый 3 4" xfId="284"/>
    <cellStyle name="Финансовый 3 4 2" xfId="285"/>
    <cellStyle name="Финансовый 3 4 3" xfId="286"/>
    <cellStyle name="Финансовый 3 5" xfId="287"/>
    <cellStyle name="Финансовый 3 6" xfId="288"/>
    <cellStyle name="Финансовый 3 7" xfId="289"/>
    <cellStyle name="_Приложение_7 отчет 1 кв 2008 ОАО РЭ" xfId="290"/>
    <cellStyle name="Обычный 80" xfId="291"/>
    <cellStyle name="Обычный 8 3 4" xfId="292"/>
    <cellStyle name="Обычный 7 2 17" xfId="293"/>
    <cellStyle name="Обычный 5 2 5" xfId="294"/>
    <cellStyle name="Обычный 2 26" xfId="295"/>
    <cellStyle name="Обычный 2 2 2 2" xfId="296"/>
    <cellStyle name="Џђћ–…ќ’ќ›‰ 2" xfId="297"/>
    <cellStyle name="Финансовый 5 2 10" xfId="298"/>
    <cellStyle name="Финансовый 4 13" xfId="299"/>
    <cellStyle name="Обычный 78" xfId="300"/>
    <cellStyle name="Стиль 1 2 2" xfId="301"/>
    <cellStyle name="Обычный 87" xfId="302"/>
    <cellStyle name="Обычный 6 15" xfId="303"/>
    <cellStyle name="Обычный 2 2 2 3" xfId="304"/>
    <cellStyle name="Обычный 2 20" xfId="305"/>
    <cellStyle name="1Normal 2" xfId="306"/>
    <cellStyle name="‡ђѓћ‹ћ‚ћљ2 2" xfId="307"/>
    <cellStyle name="„…ќ…†ќ›‰ 2" xfId="308"/>
    <cellStyle name="”ќђќ‘ћ‚›‰ 2" xfId="309"/>
    <cellStyle name="_Раздел Е Лизинг 2008" xfId="310"/>
    <cellStyle name="_ПРОГРАММ РСТ 4" xfId="311"/>
    <cellStyle name="_Приложение 6 отчет 3 кв 2008г. с лизингом 10 10 2008" xfId="312"/>
    <cellStyle name="_Приложение 1 план" xfId="313"/>
    <cellStyle name="_ПОВИДОВАЯ кор 2009" xfId="314"/>
    <cellStyle name="_повидовая 2009г. факт 1 кв 2009" xfId="315"/>
    <cellStyle name="_План2009г н а   утв. в МРСК Владимирова" xfId="316"/>
    <cellStyle name="_tset.net.2008" xfId="317"/>
    <cellStyle name="Обычный 2 17" xfId="318"/>
    <cellStyle name="_Прил1 ИП 2007 последний" xfId="319"/>
    <cellStyle name="_Прил.6 отчет1 квартал  2008" xfId="320"/>
    <cellStyle name="_повидовая коррект 17.09.2009" xfId="321"/>
    <cellStyle name="Обычный 6 14" xfId="322"/>
    <cellStyle name="_Приложение_6 отчет 2кв 2008  9 мес уточ" xfId="323"/>
    <cellStyle name="_Прилож.1, 2008 г В 6(21)прибыль" xfId="324"/>
    <cellStyle name="Финансовый 2 16" xfId="325"/>
    <cellStyle name="Финансовый 3 13" xfId="326"/>
    <cellStyle name="Обычный 6 2 18" xfId="327"/>
    <cellStyle name="Обычный 6 2 2 17" xfId="328"/>
    <cellStyle name="_Прил 1 2006" xfId="329"/>
    <cellStyle name="_Прил_1а_2009_11.09_к служебной" xfId="330"/>
    <cellStyle name="_Прилож.7 отчет 1 кв 2008" xfId="331"/>
    <cellStyle name="_ПОВИДОВАЯ КОРРЕКТ 2009г" xfId="332"/>
    <cellStyle name="Обычный 7 2 16" xfId="333"/>
    <cellStyle name="Обычный 9 2 11" xfId="334"/>
    <cellStyle name="Обычный 2 6 2" xfId="335"/>
    <cellStyle name="Обычный 8 2 5" xfId="336"/>
    <cellStyle name="Обычный 5 2 2 3" xfId="337"/>
    <cellStyle name="Обычный 2 5 3" xfId="338"/>
    <cellStyle name="Обычный 2 3 2 14" xfId="339"/>
    <cellStyle name="Обычный 9 13" xfId="340"/>
    <cellStyle name="Финансовый 5 3" xfId="341"/>
    <cellStyle name="Обычный 2 18" xfId="342"/>
    <cellStyle name="Стиль 1 8" xfId="343"/>
    <cellStyle name="Обычный 50 2" xfId="344"/>
    <cellStyle name="Обычный 5 7" xfId="345"/>
    <cellStyle name="Обычный 4 20" xfId="346"/>
    <cellStyle name="Обычный 2 3 15" xfId="347"/>
    <cellStyle name="Norma11l 2" xfId="348"/>
    <cellStyle name="Обычный 2 28" xfId="349"/>
    <cellStyle name="Обычный 82" xfId="350"/>
    <cellStyle name="’ћѓћ‚›‰ 2" xfId="351"/>
    <cellStyle name="‡ђѓћ‹ћ‚ћљ1 2" xfId="352"/>
    <cellStyle name="”љ‘ђћ‚ђќќ›‰ 2" xfId="353"/>
    <cellStyle name="_РЭ_ИПР 2010-2012 БЕЗ ЗАЕМНЫХ СРЕДСТВ (27 07 2009) снижено ТП (БКС)" xfId="354"/>
    <cellStyle name="_ПРОГРАММ РСТ 7" xfId="355"/>
    <cellStyle name="_Приложение7а новое  на 2006 год" xfId="356"/>
    <cellStyle name="_повидовая 2010г." xfId="357"/>
    <cellStyle name="_повидовая 2009г.  (3553426)" xfId="358"/>
    <cellStyle name="_План 2008 г( В1)" xfId="359"/>
    <cellStyle name=" 1 2" xfId="360"/>
    <cellStyle name="Обычный 77" xfId="361"/>
    <cellStyle name="Обычный 6 2 3 14" xfId="362"/>
    <cellStyle name="_Прилож.1, 2008 г 9мес Лена" xfId="363"/>
    <cellStyle name="_План 2007 г (1)" xfId="364"/>
    <cellStyle name="_Лизинг 1кв 2008г 6пр" xfId="365"/>
    <cellStyle name="Обычный 6 2 19" xfId="366"/>
    <cellStyle name="Обычный 9 12" xfId="367"/>
    <cellStyle name="_Приложение 6 НОВАЯ ФОРМА" xfId="368"/>
    <cellStyle name="Обычный 6 2 3 2 11" xfId="369"/>
    <cellStyle name="Обычный 6 2 2 2 14" xfId="370"/>
    <cellStyle name="Обычный 6 4 10" xfId="371"/>
    <cellStyle name="Финансовый 2 3 10" xfId="372"/>
    <cellStyle name="Финансовый 3 3 13" xfId="373"/>
    <cellStyle name="Обычный 6 2 5 13" xfId="374"/>
    <cellStyle name="Обычный 6 2 2 4 13" xfId="375"/>
    <cellStyle name="Обычный 7 2 3 13" xfId="376"/>
    <cellStyle name="Обычный 6 2 3 4 10" xfId="377"/>
    <cellStyle name="Обычный 6 3 10" xfId="378"/>
    <cellStyle name="Финансовый 2 2 15" xfId="379"/>
    <cellStyle name="Финансовый 3 2 10" xfId="380"/>
    <cellStyle name="Обычный 6 2 4 13" xfId="381"/>
    <cellStyle name="Обычный 6 2 2 3 13" xfId="382"/>
    <cellStyle name="Обычный 7 2 2 10" xfId="383"/>
    <cellStyle name="Обычный 6 2 3 3 10" xfId="384"/>
    <cellStyle name="Обычный 9 2 10" xfId="385"/>
    <cellStyle name="Обычный 6 2 3 2 2 10" xfId="386"/>
    <cellStyle name="Обычный 6 2 2 2 2 13" xfId="387"/>
    <cellStyle name="Обычный 6 2 3 2 3 9" xfId="388"/>
    <cellStyle name="Обычный 6 2 2 2 3 12" xfId="389"/>
    <cellStyle name="Обычный 9 3 14" xfId="390"/>
    <cellStyle name="Обычный 6 2 2 2 2 2 12" xfId="391"/>
    <cellStyle name="Обычный 6 2 2 2 2 2 2 7" xfId="392"/>
    <cellStyle name="Обычный 6 2 2 2 2 2 3 7" xfId="393"/>
    <cellStyle name="Обычный 6 2 2 2 2 3 7" xfId="394"/>
    <cellStyle name="Обычный 6 2 2 2 2 4 7" xfId="395"/>
    <cellStyle name="Обычный 6 2 2 2 3 2 7" xfId="396"/>
    <cellStyle name="Обычный 6 2 2 2 3 3 7" xfId="397"/>
    <cellStyle name="Обычный 6 2 2 2 4 10" xfId="398"/>
    <cellStyle name="Обычный 6 2 2 2 5 7" xfId="399"/>
    <cellStyle name="Обычный 6 2 2 3 2 12" xfId="400"/>
    <cellStyle name="Обычный 6 2 2 3 2 2 7" xfId="401"/>
    <cellStyle name="Обычный 6 2 2 3 2 3 7" xfId="402"/>
    <cellStyle name="Обычный 6 2 2 3 3 7" xfId="403"/>
    <cellStyle name="Обычный 6 2 2 3 4 7" xfId="404"/>
    <cellStyle name="Обычный 6 2 2 4 2 9" xfId="405"/>
    <cellStyle name="Обычный 6 2 2 4 2 2 7" xfId="406"/>
    <cellStyle name="Обычный 6 2 2 4 2 3 7" xfId="407"/>
    <cellStyle name="Обычный 6 2 2 4 3 7" xfId="408"/>
    <cellStyle name="Обычный 6 2 2 4 4 7" xfId="409"/>
    <cellStyle name="Обычный 6 2 2 5 12" xfId="410"/>
    <cellStyle name="Обычный 6 2 2 5 2 7" xfId="411"/>
    <cellStyle name="Обычный 6 2 2 5 3 7" xfId="412"/>
    <cellStyle name="Обычный 6 2 2 6 7" xfId="413"/>
    <cellStyle name="Обычный 6 2 2 7 7" xfId="414"/>
    <cellStyle name="Обычный 6 2 2 8 7" xfId="415"/>
    <cellStyle name="Обычный 6 2 3 2 2 2 9" xfId="416"/>
    <cellStyle name="Обычный 6 2 3 2 2 2 2 7" xfId="417"/>
    <cellStyle name="Обычный 6 2 3 2 2 2 3 7" xfId="418"/>
    <cellStyle name="Обычный 6 2 3 2 2 3 7" xfId="419"/>
    <cellStyle name="Обычный 6 2 3 2 2 4 7" xfId="420"/>
    <cellStyle name="Обычный 6 2 3 2 3 2 7" xfId="421"/>
    <cellStyle name="Обычный 6 2 3 2 3 3 7" xfId="422"/>
    <cellStyle name="Обычный 6 2 3 2 4 7" xfId="423"/>
    <cellStyle name="Обычный 6 2 3 2 5 7" xfId="424"/>
    <cellStyle name="Обычный 6 2 3 3 2 9" xfId="425"/>
    <cellStyle name="Обычный 6 2 3 3 2 2 7" xfId="426"/>
    <cellStyle name="Обычный 6 2 3 3 2 3 7" xfId="427"/>
    <cellStyle name="Обычный 6 2 3 3 3 7" xfId="428"/>
    <cellStyle name="Обычный 6 2 3 3 4 7" xfId="429"/>
    <cellStyle name="Обычный 6 2 3 4 2 9" xfId="430"/>
    <cellStyle name="Обычный 6 2 3 4 2 2 7" xfId="431"/>
    <cellStyle name="Обычный 6 2 3 4 2 3 7" xfId="432"/>
    <cellStyle name="Обычный 6 2 3 4 3 7" xfId="433"/>
    <cellStyle name="Обычный 6 2 3 4 4 7" xfId="434"/>
    <cellStyle name="Обычный 6 2 3 5 9" xfId="435"/>
    <cellStyle name="Обычный 6 2 3 5 2 7" xfId="436"/>
    <cellStyle name="Обычный 6 2 3 5 3 7" xfId="437"/>
    <cellStyle name="Обычный 6 2 3 6 7" xfId="438"/>
    <cellStyle name="Обычный 6 2 3 7 7" xfId="439"/>
    <cellStyle name="Обычный 6 2 3 8 7" xfId="440"/>
    <cellStyle name="Обычный 6 2 4 2 12" xfId="441"/>
    <cellStyle name="Обычный 6 2 4 2 2 10" xfId="442"/>
    <cellStyle name="Обычный 6 2 4 2 3 7" xfId="443"/>
    <cellStyle name="Обычный 6 2 4 3 10" xfId="444"/>
    <cellStyle name="Обычный 6 2 4 4 10" xfId="445"/>
    <cellStyle name="Обычный 6 2 5 2 12" xfId="446"/>
    <cellStyle name="Обычный 6 2 5 2 2 7" xfId="447"/>
    <cellStyle name="Обычный 6 2 5 2 3 7" xfId="448"/>
    <cellStyle name="Обычный 6 2 5 3 7" xfId="449"/>
    <cellStyle name="Обычный 6 2 5 4 7" xfId="450"/>
    <cellStyle name="Обычный 6 2 6 12" xfId="451"/>
    <cellStyle name="Обычный 6 2 6 2 7" xfId="452"/>
    <cellStyle name="Обычный 6 2 6 3 7" xfId="453"/>
    <cellStyle name="Обычный 6 2 7 7" xfId="454"/>
    <cellStyle name="Обычный 6 2 8 7" xfId="455"/>
    <cellStyle name="Обычный 6 2 9 7" xfId="456"/>
    <cellStyle name="Обычный 6 3 2 14" xfId="457"/>
    <cellStyle name="Обычный 6 3 2 2 13" xfId="458"/>
    <cellStyle name="Обычный 6 3 2 3 11" xfId="459"/>
    <cellStyle name="Обычный 6 3 3 7" xfId="460"/>
    <cellStyle name="Обычный 6 3 4 10" xfId="461"/>
    <cellStyle name="Обычный 6 4 2 9" xfId="462"/>
    <cellStyle name="Обычный 6 4 2 2 7" xfId="463"/>
    <cellStyle name="Обычный 6 4 2 3 7" xfId="464"/>
    <cellStyle name="Обычный 6 4 3 7" xfId="465"/>
    <cellStyle name="Обычный 6 4 4 7" xfId="466"/>
    <cellStyle name="Обычный 6 5 9" xfId="467"/>
    <cellStyle name="Обычный 6 5 2 7" xfId="468"/>
    <cellStyle name="Обычный 6 5 3 7" xfId="469"/>
    <cellStyle name="Обычный 6 6 7" xfId="470"/>
    <cellStyle name="Обычный 6 7 7" xfId="471"/>
    <cellStyle name="Обычный 6 8 7" xfId="472"/>
    <cellStyle name="Обычный 7 2 2 2 9" xfId="473"/>
    <cellStyle name="Обычный 7 2 2 2 2 7" xfId="474"/>
    <cellStyle name="Обычный 7 2 2 2 3 7" xfId="475"/>
    <cellStyle name="Обычный 7 2 2 3 7" xfId="476"/>
    <cellStyle name="Обычный 7 2 2 4 7" xfId="477"/>
    <cellStyle name="Обычный 7 2 3 2 12" xfId="478"/>
    <cellStyle name="Обычный 7 2 3 2 2 10" xfId="479"/>
    <cellStyle name="Обычный 7 2 3 2 3 7" xfId="480"/>
    <cellStyle name="Обычный 7 2 3 3 10" xfId="481"/>
    <cellStyle name="Обычный 7 2 3 4 10" xfId="482"/>
    <cellStyle name="Обычный 7 2 4 13" xfId="483"/>
    <cellStyle name="Обычный 7 2 4 2 11" xfId="484"/>
    <cellStyle name="Обычный 7 2 4 3 10" xfId="485"/>
    <cellStyle name="Обычный 7 2 5 11" xfId="486"/>
    <cellStyle name="Обычный 7 2 6 10" xfId="487"/>
    <cellStyle name="Обычный 7 2 7 10" xfId="488"/>
    <cellStyle name="Обычный 9 2 2 10" xfId="489"/>
    <cellStyle name="Обычный 9 2 2 2 7" xfId="490"/>
    <cellStyle name="Обычный 9 2 2 3 7" xfId="491"/>
    <cellStyle name="Обычный 9 2 2 4 7" xfId="492"/>
    <cellStyle name="Обычный 9 2 3 7" xfId="493"/>
    <cellStyle name="Обычный 9 2 4 7" xfId="494"/>
    <cellStyle name="Обычный 9 3 2 13" xfId="495"/>
    <cellStyle name="Обычный 9 3 3 11" xfId="496"/>
    <cellStyle name="Обычный 9 3 4 10" xfId="497"/>
    <cellStyle name="Обычный 9 4 7" xfId="498"/>
    <cellStyle name="Обычный 9 5 13" xfId="499"/>
    <cellStyle name="Финансовый 2 2 2 14" xfId="500"/>
    <cellStyle name="Финансовый 2 2 2 2 13" xfId="501"/>
    <cellStyle name="Финансовый 2 2 2 3 11" xfId="502"/>
    <cellStyle name="Финансовый 2 2 3 7" xfId="503"/>
    <cellStyle name="Финансовый 2 2 4 11" xfId="504"/>
    <cellStyle name="Финансовый 2 3 2 9" xfId="505"/>
    <cellStyle name="Финансовый 2 3 2 2 7" xfId="506"/>
    <cellStyle name="Финансовый 2 3 2 3 7" xfId="507"/>
    <cellStyle name="Финансовый 2 3 3 13" xfId="508"/>
    <cellStyle name="Финансовый 2 3 4 7" xfId="509"/>
    <cellStyle name="Финансовый 2 4 9" xfId="510"/>
    <cellStyle name="Финансовый 2 4 2 7" xfId="511"/>
    <cellStyle name="Финансовый 2 4 3 7" xfId="512"/>
    <cellStyle name="Финансовый 2 5 7" xfId="513"/>
    <cellStyle name="Финансовый 2 6 7" xfId="514"/>
    <cellStyle name="Финансовый 2 7 7" xfId="515"/>
    <cellStyle name="Финансовый 3 2 2 13" xfId="516"/>
    <cellStyle name="Финансовый 3 2 2 2 11" xfId="517"/>
    <cellStyle name="Финансовый 3 2 2 3 10" xfId="518"/>
    <cellStyle name="Финансовый 3 2 3 13" xfId="519"/>
    <cellStyle name="Финансовый 3 2 4 13" xfId="520"/>
    <cellStyle name="Финансовый 3 3 2 12" xfId="521"/>
    <cellStyle name="Финансовый 3 3 2 2 10" xfId="522"/>
    <cellStyle name="Финансовый 3 3 2 3 7" xfId="523"/>
    <cellStyle name="Финансовый 3 3 3 10" xfId="524"/>
    <cellStyle name="Финансовый 3 3 4 10" xfId="525"/>
    <cellStyle name="Финансовый 3 4 13" xfId="526"/>
    <cellStyle name="Финансовый 3 4 2 11" xfId="527"/>
    <cellStyle name="Финансовый 3 4 3 10" xfId="528"/>
    <cellStyle name="Финансовый 3 5 10" xfId="529"/>
    <cellStyle name="Финансовый 3 6 7" xfId="530"/>
    <cellStyle name="Финансовый 3 7 7" xfId="531"/>
    <cellStyle name=" 1" xfId="532"/>
    <cellStyle name="_2008г. и 4кв" xfId="533"/>
    <cellStyle name="_4_macro 2009" xfId="534"/>
    <cellStyle name="_Condition-long(2012-2030)нах" xfId="535"/>
    <cellStyle name="_CPI foodimp" xfId="536"/>
    <cellStyle name="_macro 2012 var 1" xfId="537"/>
    <cellStyle name="_SeriesAttributes" xfId="538"/>
    <cellStyle name="_v-2013-2030- 2b17.01.11Нах-cpiнов. курс inn 1-2-Е1xls" xfId="539"/>
    <cellStyle name="_Газ-расчет-16 0508Клдо 2023" xfId="540"/>
    <cellStyle name="_ИПЦЖКХ2105 08-до 2023вар1" xfId="541"/>
    <cellStyle name="_Книга1" xfId="542"/>
    <cellStyle name="_Книга1_Копия АРМ_БП_РСК_V10 0_20100213" xfId="543"/>
    <cellStyle name="_Книга3" xfId="544"/>
    <cellStyle name="_курсовые разницы 01,06,08" xfId="545"/>
    <cellStyle name="_Макро_2030 год" xfId="546"/>
    <cellStyle name="_Модель - 2(23)" xfId="547"/>
    <cellStyle name="_Правила заполнения" xfId="548"/>
    <cellStyle name="_Сб-macro 2020" xfId="549"/>
    <cellStyle name="_Сб-macro 2020_v2008-2012-23.09.09вар2а-11" xfId="550"/>
    <cellStyle name="_ЦФ  реализация акций 2008-2010" xfId="551"/>
    <cellStyle name="_ЦФ  реализация акций 2008-2010_акции по годам 2009-2012" xfId="552"/>
    <cellStyle name="_ЦФ  реализация акций 2008-2010_Копия Прогноз ПТРдо 2030г  (3)" xfId="553"/>
    <cellStyle name="_ЦФ  реализация акций 2008-2010_Прогноз ПТРдо 2030г." xfId="554"/>
    <cellStyle name="1Normal" xfId="555"/>
    <cellStyle name="20% - Accent1" xfId="556"/>
    <cellStyle name="20% - Accent2" xfId="557"/>
    <cellStyle name="20% - Accent3" xfId="558"/>
    <cellStyle name="20% - Accent4" xfId="559"/>
    <cellStyle name="20% - Accent5" xfId="560"/>
    <cellStyle name="20% - Accent6" xfId="561"/>
    <cellStyle name="40% - Accent1" xfId="562"/>
    <cellStyle name="40% - Accent2" xfId="563"/>
    <cellStyle name="40% - Accent3" xfId="564"/>
    <cellStyle name="40% - Accent4" xfId="565"/>
    <cellStyle name="40% - Accent5" xfId="566"/>
    <cellStyle name="40% - Accent6" xfId="567"/>
    <cellStyle name="60% - Accent1" xfId="568"/>
    <cellStyle name="60% - Accent2" xfId="569"/>
    <cellStyle name="60% - Accent3" xfId="570"/>
    <cellStyle name="60% - Accent4" xfId="571"/>
    <cellStyle name="60% - Accent5" xfId="572"/>
    <cellStyle name="60% - Accent6" xfId="573"/>
    <cellStyle name="Accent1" xfId="574"/>
    <cellStyle name="Accent1 - 20%" xfId="575"/>
    <cellStyle name="Accent1 - 20% 2" xfId="576"/>
    <cellStyle name="Accent1 - 20% 3" xfId="577"/>
    <cellStyle name="Accent1 - 20% 4" xfId="578"/>
    <cellStyle name="Accent1 - 20% 5" xfId="579"/>
    <cellStyle name="Accent1 - 20% 6" xfId="580"/>
    <cellStyle name="Accent1 - 40%" xfId="581"/>
    <cellStyle name="Accent1 - 40% 2" xfId="582"/>
    <cellStyle name="Accent1 - 40% 3" xfId="583"/>
    <cellStyle name="Accent1 - 40% 4" xfId="584"/>
    <cellStyle name="Accent1 - 40% 5" xfId="585"/>
    <cellStyle name="Accent1 - 40% 6" xfId="586"/>
    <cellStyle name="Accent1 - 60%" xfId="587"/>
    <cellStyle name="Accent1 - 60% 2" xfId="588"/>
    <cellStyle name="Accent1 - 60% 3" xfId="589"/>
    <cellStyle name="Accent1 - 60% 4" xfId="590"/>
    <cellStyle name="Accent1 - 60% 5" xfId="591"/>
    <cellStyle name="Accent1 - 60% 6" xfId="592"/>
    <cellStyle name="Accent1_акции по годам 2009-2012" xfId="593"/>
    <cellStyle name="Accent2" xfId="594"/>
    <cellStyle name="Accent2 - 20%" xfId="595"/>
    <cellStyle name="Accent2 - 20% 2" xfId="596"/>
    <cellStyle name="Accent2 - 20% 3" xfId="597"/>
    <cellStyle name="Accent2 - 20% 4" xfId="598"/>
    <cellStyle name="Accent2 - 20% 5" xfId="599"/>
    <cellStyle name="Accent2 - 20% 6" xfId="600"/>
    <cellStyle name="Accent2 - 40%" xfId="601"/>
    <cellStyle name="Accent2 - 40% 2" xfId="602"/>
    <cellStyle name="Accent2 - 40% 3" xfId="603"/>
    <cellStyle name="Accent2 - 40% 4" xfId="604"/>
    <cellStyle name="Accent2 - 40% 5" xfId="605"/>
    <cellStyle name="Accent2 - 40% 6" xfId="606"/>
    <cellStyle name="Accent2 - 60%" xfId="607"/>
    <cellStyle name="Accent2 - 60% 2" xfId="608"/>
    <cellStyle name="Accent2 - 60% 3" xfId="609"/>
    <cellStyle name="Accent2 - 60% 4" xfId="610"/>
    <cellStyle name="Accent2 - 60% 5" xfId="611"/>
    <cellStyle name="Accent2 - 60% 6" xfId="612"/>
    <cellStyle name="Accent2_акции по годам 2009-2012" xfId="613"/>
    <cellStyle name="Accent3" xfId="614"/>
    <cellStyle name="Accent3 - 20%" xfId="615"/>
    <cellStyle name="Accent3 - 20% 2" xfId="616"/>
    <cellStyle name="Accent3 - 20% 3" xfId="617"/>
    <cellStyle name="Accent3 - 20% 4" xfId="618"/>
    <cellStyle name="Accent3 - 20% 5" xfId="619"/>
    <cellStyle name="Accent3 - 20% 6" xfId="620"/>
    <cellStyle name="Accent3 - 40%" xfId="621"/>
    <cellStyle name="Accent3 - 40% 2" xfId="622"/>
    <cellStyle name="Accent3 - 40% 3" xfId="623"/>
    <cellStyle name="Accent3 - 40% 4" xfId="624"/>
    <cellStyle name="Accent3 - 40% 5" xfId="625"/>
    <cellStyle name="Accent3 - 40% 6" xfId="626"/>
    <cellStyle name="Accent3 - 60%" xfId="627"/>
    <cellStyle name="Accent3 - 60% 2" xfId="628"/>
    <cellStyle name="Accent3 - 60% 3" xfId="629"/>
    <cellStyle name="Accent3 - 60% 4" xfId="630"/>
    <cellStyle name="Accent3 - 60% 5" xfId="631"/>
    <cellStyle name="Accent3 - 60% 6" xfId="632"/>
    <cellStyle name="Accent3_7-р" xfId="633"/>
    <cellStyle name="Accent4" xfId="634"/>
    <cellStyle name="Accent4 - 20%" xfId="635"/>
    <cellStyle name="Accent4 - 20% 2" xfId="636"/>
    <cellStyle name="Accent4 - 20% 3" xfId="637"/>
    <cellStyle name="Accent4 - 20% 4" xfId="638"/>
    <cellStyle name="Accent4 - 20% 5" xfId="639"/>
    <cellStyle name="Accent4 - 20% 6" xfId="640"/>
    <cellStyle name="Accent4 - 40%" xfId="641"/>
    <cellStyle name="Accent4 - 40% 2" xfId="642"/>
    <cellStyle name="Accent4 - 40% 3" xfId="643"/>
    <cellStyle name="Accent4 - 40% 4" xfId="644"/>
    <cellStyle name="Accent4 - 40% 5" xfId="645"/>
    <cellStyle name="Accent4 - 40% 6" xfId="646"/>
    <cellStyle name="Accent4 - 60%" xfId="647"/>
    <cellStyle name="Accent4 - 60% 2" xfId="648"/>
    <cellStyle name="Accent4 - 60% 3" xfId="649"/>
    <cellStyle name="Accent4 - 60% 4" xfId="650"/>
    <cellStyle name="Accent4 - 60% 5" xfId="651"/>
    <cellStyle name="Accent4 - 60% 6" xfId="652"/>
    <cellStyle name="Accent4_7-р" xfId="653"/>
    <cellStyle name="Accent5" xfId="654"/>
    <cellStyle name="Accent5 - 20%" xfId="655"/>
    <cellStyle name="Accent5 - 20% 2" xfId="656"/>
    <cellStyle name="Accent5 - 20% 3" xfId="657"/>
    <cellStyle name="Accent5 - 20% 4" xfId="658"/>
    <cellStyle name="Accent5 - 20% 5" xfId="659"/>
    <cellStyle name="Accent5 - 20% 6" xfId="660"/>
    <cellStyle name="Accent5 - 40%" xfId="661"/>
    <cellStyle name="Accent5 - 60%" xfId="662"/>
    <cellStyle name="Accent5 - 60% 2" xfId="663"/>
    <cellStyle name="Accent5 - 60% 3" xfId="664"/>
    <cellStyle name="Accent5 - 60% 4" xfId="665"/>
    <cellStyle name="Accent5 - 60% 5" xfId="666"/>
    <cellStyle name="Accent5 - 60% 6" xfId="667"/>
    <cellStyle name="Accent5_7-р" xfId="668"/>
    <cellStyle name="Accent6" xfId="669"/>
    <cellStyle name="Accent6 - 20%" xfId="670"/>
    <cellStyle name="Accent6 - 40%" xfId="671"/>
    <cellStyle name="Accent6 - 40% 2" xfId="672"/>
    <cellStyle name="Accent6 - 40% 3" xfId="673"/>
    <cellStyle name="Accent6 - 40% 4" xfId="674"/>
    <cellStyle name="Accent6 - 40% 5" xfId="675"/>
    <cellStyle name="Accent6 - 40% 6" xfId="676"/>
    <cellStyle name="Accent6 - 60%" xfId="677"/>
    <cellStyle name="Accent6 - 60% 2" xfId="678"/>
    <cellStyle name="Accent6 - 60% 3" xfId="679"/>
    <cellStyle name="Accent6 - 60% 4" xfId="680"/>
    <cellStyle name="Accent6 - 60% 5" xfId="681"/>
    <cellStyle name="Accent6 - 60% 6" xfId="682"/>
    <cellStyle name="Accent6_7-р" xfId="683"/>
    <cellStyle name="Annotations Cell - PerformancePoint" xfId="684"/>
    <cellStyle name="Arial007000001514155735" xfId="685"/>
    <cellStyle name="Arial007000001514155735 2" xfId="686"/>
    <cellStyle name="Arial0070000015536870911" xfId="687"/>
    <cellStyle name="Arial0070000015536870911 2" xfId="688"/>
    <cellStyle name="Arial007000001565535" xfId="689"/>
    <cellStyle name="Arial007000001565535 2" xfId="690"/>
    <cellStyle name="Arial0110010000536870911" xfId="691"/>
    <cellStyle name="Arial01101000015536870911" xfId="692"/>
    <cellStyle name="Arial017010000536870911" xfId="693"/>
    <cellStyle name="Arial018000000536870911" xfId="694"/>
    <cellStyle name="Arial10170100015536870911" xfId="695"/>
    <cellStyle name="Arial10170100015536870911 2" xfId="696"/>
    <cellStyle name="Arial107000000536870911" xfId="697"/>
    <cellStyle name="Arial107000001514155735" xfId="698"/>
    <cellStyle name="Arial107000001514155735 2" xfId="699"/>
    <cellStyle name="Arial107000001514155735FMT" xfId="700"/>
    <cellStyle name="Arial107000001514155735FMT 2" xfId="701"/>
    <cellStyle name="Arial1070000015536870911" xfId="702"/>
    <cellStyle name="Arial1070000015536870911 2" xfId="703"/>
    <cellStyle name="Arial1070000015536870911FMT" xfId="704"/>
    <cellStyle name="Arial1070000015536870911FMT 2" xfId="705"/>
    <cellStyle name="Arial107000001565535" xfId="706"/>
    <cellStyle name="Arial107000001565535 2" xfId="707"/>
    <cellStyle name="Arial107000001565535FMT" xfId="708"/>
    <cellStyle name="Arial107000001565535FMT 2" xfId="709"/>
    <cellStyle name="Arial117100000536870911" xfId="710"/>
    <cellStyle name="Arial118000000536870911" xfId="711"/>
    <cellStyle name="Arial2110100000536870911" xfId="712"/>
    <cellStyle name="Arial21101000015536870911" xfId="713"/>
    <cellStyle name="Arial2170000015536870911" xfId="714"/>
    <cellStyle name="Arial2170000015536870911 2" xfId="715"/>
    <cellStyle name="Arial2170000015536870911FMT" xfId="716"/>
    <cellStyle name="Arial2170000015536870911FMT 2" xfId="717"/>
    <cellStyle name="Bad" xfId="718"/>
    <cellStyle name="Calc Currency (0)" xfId="719"/>
    <cellStyle name="Calc Currency (2)" xfId="720"/>
    <cellStyle name="Calc Percent (0)" xfId="721"/>
    <cellStyle name="Calc Percent (1)" xfId="722"/>
    <cellStyle name="Calc Percent (2)" xfId="723"/>
    <cellStyle name="Calc Units (0)" xfId="724"/>
    <cellStyle name="Calc Units (1)" xfId="725"/>
    <cellStyle name="Calc Units (2)" xfId="726"/>
    <cellStyle name="Calculation" xfId="727"/>
    <cellStyle name="Check Cell" xfId="728"/>
    <cellStyle name="Comma [0]_laroux" xfId="729"/>
    <cellStyle name="Comma [00]" xfId="730"/>
    <cellStyle name="Comma 2" xfId="731"/>
    <cellStyle name="Comma 3" xfId="732"/>
    <cellStyle name="Comma_laroux" xfId="733"/>
    <cellStyle name="Currency [0]" xfId="734"/>
    <cellStyle name="Currency [00]" xfId="735"/>
    <cellStyle name="Currency_laroux" xfId="736"/>
    <cellStyle name="Data Cell - PerformancePoint" xfId="737"/>
    <cellStyle name="Data Entry Cell - PerformancePoint" xfId="738"/>
    <cellStyle name="Date Short" xfId="739"/>
    <cellStyle name="Emphasis 1" xfId="740"/>
    <cellStyle name="Emphasis 1 2" xfId="741"/>
    <cellStyle name="Emphasis 1 3" xfId="742"/>
    <cellStyle name="Emphasis 1 4" xfId="743"/>
    <cellStyle name="Emphasis 1 5" xfId="744"/>
    <cellStyle name="Emphasis 1 6" xfId="745"/>
    <cellStyle name="Emphasis 2" xfId="746"/>
    <cellStyle name="Emphasis 2 2" xfId="747"/>
    <cellStyle name="Emphasis 2 3" xfId="748"/>
    <cellStyle name="Emphasis 2 4" xfId="749"/>
    <cellStyle name="Emphasis 2 5" xfId="750"/>
    <cellStyle name="Emphasis 2 6" xfId="751"/>
    <cellStyle name="Emphasis 3" xfId="752"/>
    <cellStyle name="Enter Currency (0)" xfId="753"/>
    <cellStyle name="Enter Currency (2)" xfId="754"/>
    <cellStyle name="Enter Units (0)" xfId="755"/>
    <cellStyle name="Enter Units (1)" xfId="756"/>
    <cellStyle name="Enter Units (2)" xfId="757"/>
    <cellStyle name="Euro" xfId="758"/>
    <cellStyle name="Excel Built-in Excel Built-in Normal" xfId="759"/>
    <cellStyle name="Excel Built-in Normal" xfId="760"/>
    <cellStyle name="Excel Built-in Normal 1" xfId="761"/>
    <cellStyle name="Excel Built-in Normal 1 2" xfId="762"/>
    <cellStyle name="Excel Built-in Normal 2" xfId="763"/>
    <cellStyle name="Excel Built-in Normal 3" xfId="764"/>
    <cellStyle name="Excel Built-in Normal 4" xfId="765"/>
    <cellStyle name="Excel Built-in Normal 5" xfId="766"/>
    <cellStyle name="Excel Built-in Обычный 2" xfId="767"/>
    <cellStyle name="Explanatory Text" xfId="768"/>
    <cellStyle name="Good" xfId="769"/>
    <cellStyle name="Good 2" xfId="770"/>
    <cellStyle name="Good 3" xfId="771"/>
    <cellStyle name="Good 4" xfId="772"/>
    <cellStyle name="Good_7-р_Из_Системы" xfId="773"/>
    <cellStyle name="Header1" xfId="774"/>
    <cellStyle name="Header2" xfId="775"/>
    <cellStyle name="Heading 1" xfId="776"/>
    <cellStyle name="Heading 2" xfId="777"/>
    <cellStyle name="Heading 3" xfId="778"/>
    <cellStyle name="Heading 4" xfId="779"/>
    <cellStyle name="Input" xfId="780"/>
    <cellStyle name="Link Currency (0)" xfId="781"/>
    <cellStyle name="Link Currency (2)" xfId="782"/>
    <cellStyle name="Link Units (0)" xfId="783"/>
    <cellStyle name="Link Units (1)" xfId="784"/>
    <cellStyle name="Link Units (2)" xfId="785"/>
    <cellStyle name="Linked Cell" xfId="786"/>
    <cellStyle name="Locked Cell - PerformancePoint" xfId="787"/>
    <cellStyle name="Neutral" xfId="788"/>
    <cellStyle name="Neutral 2" xfId="789"/>
    <cellStyle name="Neutral 3" xfId="790"/>
    <cellStyle name="Neutral 4" xfId="791"/>
    <cellStyle name="Neutral_7-р_Из_Системы" xfId="792"/>
    <cellStyle name="Norma11l" xfId="793"/>
    <cellStyle name="Normal 1" xfId="794"/>
    <cellStyle name="Normal 2 2" xfId="795"/>
    <cellStyle name="Normal 3" xfId="796"/>
    <cellStyle name="Normal 4" xfId="797"/>
    <cellStyle name="Normal 5" xfId="798"/>
    <cellStyle name="Normal1" xfId="799"/>
    <cellStyle name="Note" xfId="800"/>
    <cellStyle name="Note 2" xfId="801"/>
    <cellStyle name="Note 3" xfId="802"/>
    <cellStyle name="Note 4" xfId="803"/>
    <cellStyle name="Note_7-р_Из_Системы" xfId="804"/>
    <cellStyle name="Output" xfId="805"/>
    <cellStyle name="Percent [0]" xfId="806"/>
    <cellStyle name="Percent [00]" xfId="807"/>
    <cellStyle name="Percent 2" xfId="808"/>
    <cellStyle name="Percent 3" xfId="809"/>
    <cellStyle name="PrePop Currency (0)" xfId="810"/>
    <cellStyle name="PrePop Currency (2)" xfId="811"/>
    <cellStyle name="PrePop Units (0)" xfId="812"/>
    <cellStyle name="PrePop Units (1)" xfId="813"/>
    <cellStyle name="PrePop Units (2)" xfId="814"/>
    <cellStyle name="Price_Body" xfId="815"/>
    <cellStyle name="S3" xfId="816"/>
    <cellStyle name="SAPBEXaggData" xfId="817"/>
    <cellStyle name="SAPBEXaggData 2" xfId="818"/>
    <cellStyle name="SAPBEXaggData 3" xfId="819"/>
    <cellStyle name="SAPBEXaggData 4" xfId="820"/>
    <cellStyle name="SAPBEXaggData 5" xfId="821"/>
    <cellStyle name="SAPBEXaggData 6" xfId="822"/>
    <cellStyle name="SAPBEXaggDataEmph" xfId="823"/>
    <cellStyle name="SAPBEXaggDataEmph 2" xfId="824"/>
    <cellStyle name="SAPBEXaggDataEmph 3" xfId="825"/>
    <cellStyle name="SAPBEXaggDataEmph 4" xfId="826"/>
    <cellStyle name="SAPBEXaggDataEmph 5" xfId="827"/>
    <cellStyle name="SAPBEXaggDataEmph 6" xfId="828"/>
    <cellStyle name="SAPBEXaggItem" xfId="829"/>
    <cellStyle name="SAPBEXaggItem 2" xfId="830"/>
    <cellStyle name="SAPBEXaggItem 3" xfId="831"/>
    <cellStyle name="SAPBEXaggItem 4" xfId="832"/>
    <cellStyle name="SAPBEXaggItem 5" xfId="833"/>
    <cellStyle name="SAPBEXaggItem 6" xfId="834"/>
    <cellStyle name="SAPBEXaggItemX" xfId="835"/>
    <cellStyle name="SAPBEXaggItemX 2" xfId="836"/>
    <cellStyle name="SAPBEXaggItemX 3" xfId="837"/>
    <cellStyle name="SAPBEXaggItemX 4" xfId="838"/>
    <cellStyle name="SAPBEXaggItemX 5" xfId="839"/>
    <cellStyle name="SAPBEXaggItemX 6" xfId="840"/>
    <cellStyle name="SAPBEXchaText" xfId="841"/>
    <cellStyle name="SAPBEXchaText 2" xfId="842"/>
    <cellStyle name="SAPBEXchaText 3" xfId="843"/>
    <cellStyle name="SAPBEXchaText 4" xfId="844"/>
    <cellStyle name="SAPBEXchaText 5" xfId="845"/>
    <cellStyle name="SAPBEXchaText 6" xfId="846"/>
    <cellStyle name="SAPBEXchaText_Приложение_1_к_7-у-о_2009_Кв_1_ФСТ" xfId="847"/>
    <cellStyle name="SAPBEXexcBad7" xfId="848"/>
    <cellStyle name="SAPBEXexcBad7 2" xfId="849"/>
    <cellStyle name="SAPBEXexcBad7 3" xfId="850"/>
    <cellStyle name="SAPBEXexcBad7 4" xfId="851"/>
    <cellStyle name="SAPBEXexcBad7 5" xfId="852"/>
    <cellStyle name="SAPBEXexcBad7 6" xfId="853"/>
    <cellStyle name="SAPBEXexcBad8" xfId="854"/>
    <cellStyle name="SAPBEXexcBad8 2" xfId="855"/>
    <cellStyle name="SAPBEXexcBad8 3" xfId="856"/>
    <cellStyle name="SAPBEXexcBad8 4" xfId="857"/>
    <cellStyle name="SAPBEXexcBad8 5" xfId="858"/>
    <cellStyle name="SAPBEXexcBad8 6" xfId="859"/>
    <cellStyle name="SAPBEXexcBad9" xfId="860"/>
    <cellStyle name="SAPBEXexcBad9 2" xfId="861"/>
    <cellStyle name="SAPBEXexcBad9 3" xfId="862"/>
    <cellStyle name="SAPBEXexcBad9 4" xfId="863"/>
    <cellStyle name="SAPBEXexcBad9 5" xfId="864"/>
    <cellStyle name="SAPBEXexcBad9 6" xfId="865"/>
    <cellStyle name="SAPBEXexcCritical4" xfId="866"/>
    <cellStyle name="SAPBEXexcCritical4 2" xfId="867"/>
    <cellStyle name="SAPBEXexcCritical4 3" xfId="868"/>
    <cellStyle name="SAPBEXexcCritical4 4" xfId="869"/>
    <cellStyle name="SAPBEXexcCritical4 5" xfId="870"/>
    <cellStyle name="SAPBEXexcCritical4 6" xfId="871"/>
    <cellStyle name="SAPBEXexcCritical5" xfId="872"/>
    <cellStyle name="SAPBEXexcCritical5 2" xfId="873"/>
    <cellStyle name="SAPBEXexcCritical5 3" xfId="874"/>
    <cellStyle name="SAPBEXexcCritical5 4" xfId="875"/>
    <cellStyle name="SAPBEXexcCritical5 5" xfId="876"/>
    <cellStyle name="SAPBEXexcCritical5 6" xfId="877"/>
    <cellStyle name="SAPBEXexcCritical6" xfId="878"/>
    <cellStyle name="SAPBEXexcCritical6 2" xfId="879"/>
    <cellStyle name="SAPBEXexcCritical6 3" xfId="880"/>
    <cellStyle name="SAPBEXexcCritical6 4" xfId="881"/>
    <cellStyle name="SAPBEXexcCritical6 5" xfId="882"/>
    <cellStyle name="SAPBEXexcCritical6 6" xfId="883"/>
    <cellStyle name="SAPBEXexcGood1" xfId="884"/>
    <cellStyle name="SAPBEXexcGood1 2" xfId="885"/>
    <cellStyle name="SAPBEXexcGood1 3" xfId="886"/>
    <cellStyle name="SAPBEXexcGood1 4" xfId="887"/>
    <cellStyle name="SAPBEXexcGood1 5" xfId="888"/>
    <cellStyle name="SAPBEXexcGood1 6" xfId="889"/>
    <cellStyle name="SAPBEXexcGood2" xfId="890"/>
    <cellStyle name="SAPBEXexcGood2 2" xfId="891"/>
    <cellStyle name="SAPBEXexcGood2 3" xfId="892"/>
    <cellStyle name="SAPBEXexcGood2 4" xfId="893"/>
    <cellStyle name="SAPBEXexcGood2 5" xfId="894"/>
    <cellStyle name="SAPBEXexcGood2 6" xfId="895"/>
    <cellStyle name="SAPBEXexcGood3" xfId="896"/>
    <cellStyle name="SAPBEXexcGood3 2" xfId="897"/>
    <cellStyle name="SAPBEXexcGood3 3" xfId="898"/>
    <cellStyle name="SAPBEXexcGood3 4" xfId="899"/>
    <cellStyle name="SAPBEXexcGood3 5" xfId="900"/>
    <cellStyle name="SAPBEXexcGood3 6" xfId="901"/>
    <cellStyle name="SAPBEXfilterDrill" xfId="902"/>
    <cellStyle name="SAPBEXfilterDrill 2" xfId="903"/>
    <cellStyle name="SAPBEXfilterDrill 3" xfId="904"/>
    <cellStyle name="SAPBEXfilterDrill 4" xfId="905"/>
    <cellStyle name="SAPBEXfilterDrill 5" xfId="906"/>
    <cellStyle name="SAPBEXfilterDrill 6" xfId="907"/>
    <cellStyle name="SAPBEXfilterItem" xfId="908"/>
    <cellStyle name="SAPBEXfilterItem 2" xfId="909"/>
    <cellStyle name="SAPBEXfilterItem 3" xfId="910"/>
    <cellStyle name="SAPBEXfilterItem 4" xfId="911"/>
    <cellStyle name="SAPBEXfilterItem 5" xfId="912"/>
    <cellStyle name="SAPBEXfilterItem 6" xfId="913"/>
    <cellStyle name="SAPBEXfilterText" xfId="914"/>
    <cellStyle name="SAPBEXfilterText 2" xfId="915"/>
    <cellStyle name="SAPBEXfilterText 3" xfId="916"/>
    <cellStyle name="SAPBEXfilterText 4" xfId="917"/>
    <cellStyle name="SAPBEXfilterText 5" xfId="918"/>
    <cellStyle name="SAPBEXfilterText 6" xfId="919"/>
    <cellStyle name="SAPBEXformats" xfId="920"/>
    <cellStyle name="SAPBEXformats 2" xfId="921"/>
    <cellStyle name="SAPBEXformats 3" xfId="922"/>
    <cellStyle name="SAPBEXformats 4" xfId="923"/>
    <cellStyle name="SAPBEXformats 5" xfId="924"/>
    <cellStyle name="SAPBEXformats 6" xfId="925"/>
    <cellStyle name="SAPBEXheaderItem" xfId="926"/>
    <cellStyle name="SAPBEXheaderItem 2" xfId="927"/>
    <cellStyle name="SAPBEXheaderItem 3" xfId="928"/>
    <cellStyle name="SAPBEXheaderItem 4" xfId="929"/>
    <cellStyle name="SAPBEXheaderItem 5" xfId="930"/>
    <cellStyle name="SAPBEXheaderItem 6" xfId="931"/>
    <cellStyle name="SAPBEXheaderText" xfId="932"/>
    <cellStyle name="SAPBEXheaderText 2" xfId="933"/>
    <cellStyle name="SAPBEXheaderText 3" xfId="934"/>
    <cellStyle name="SAPBEXheaderText 4" xfId="935"/>
    <cellStyle name="SAPBEXheaderText 5" xfId="936"/>
    <cellStyle name="SAPBEXheaderText 6" xfId="937"/>
    <cellStyle name="SAPBEXHLevel0" xfId="938"/>
    <cellStyle name="SAPBEXHLevel0 2" xfId="939"/>
    <cellStyle name="SAPBEXHLevel0 3" xfId="940"/>
    <cellStyle name="SAPBEXHLevel0 4" xfId="941"/>
    <cellStyle name="SAPBEXHLevel0 5" xfId="942"/>
    <cellStyle name="SAPBEXHLevel0 6" xfId="943"/>
    <cellStyle name="SAPBEXHLevel0 7" xfId="944"/>
    <cellStyle name="SAPBEXHLevel0_7y-отчетная_РЖД_2009_04" xfId="945"/>
    <cellStyle name="SAPBEXHLevel0X" xfId="946"/>
    <cellStyle name="SAPBEXHLevel0X 2" xfId="947"/>
    <cellStyle name="SAPBEXHLevel0X 3" xfId="948"/>
    <cellStyle name="SAPBEXHLevel0X 4" xfId="949"/>
    <cellStyle name="SAPBEXHLevel0X 5" xfId="950"/>
    <cellStyle name="SAPBEXHLevel0X 6" xfId="951"/>
    <cellStyle name="SAPBEXHLevel0X 7" xfId="952"/>
    <cellStyle name="SAPBEXHLevel0X 8" xfId="953"/>
    <cellStyle name="SAPBEXHLevel0X 9" xfId="954"/>
    <cellStyle name="SAPBEXHLevel0X_7-р_Из_Системы" xfId="955"/>
    <cellStyle name="SAPBEXHLevel1" xfId="956"/>
    <cellStyle name="SAPBEXHLevel1 2" xfId="957"/>
    <cellStyle name="SAPBEXHLevel1 3" xfId="958"/>
    <cellStyle name="SAPBEXHLevel1 4" xfId="959"/>
    <cellStyle name="SAPBEXHLevel1 5" xfId="960"/>
    <cellStyle name="SAPBEXHLevel1 6" xfId="961"/>
    <cellStyle name="SAPBEXHLevel1 7" xfId="962"/>
    <cellStyle name="SAPBEXHLevel1_7y-отчетная_РЖД_2009_04" xfId="963"/>
    <cellStyle name="SAPBEXHLevel1X" xfId="964"/>
    <cellStyle name="SAPBEXHLevel1X 2" xfId="965"/>
    <cellStyle name="SAPBEXHLevel1X 3" xfId="966"/>
    <cellStyle name="SAPBEXHLevel1X 4" xfId="967"/>
    <cellStyle name="SAPBEXHLevel1X 5" xfId="968"/>
    <cellStyle name="SAPBEXHLevel1X 6" xfId="969"/>
    <cellStyle name="SAPBEXHLevel1X 7" xfId="970"/>
    <cellStyle name="SAPBEXHLevel1X 8" xfId="971"/>
    <cellStyle name="SAPBEXHLevel1X 9" xfId="972"/>
    <cellStyle name="SAPBEXHLevel1X_7-р_Из_Системы" xfId="973"/>
    <cellStyle name="SAPBEXHLevel2" xfId="974"/>
    <cellStyle name="SAPBEXHLevel2 2" xfId="975"/>
    <cellStyle name="SAPBEXHLevel2 3" xfId="976"/>
    <cellStyle name="SAPBEXHLevel2 4" xfId="977"/>
    <cellStyle name="SAPBEXHLevel2 5" xfId="978"/>
    <cellStyle name="SAPBEXHLevel2 6" xfId="979"/>
    <cellStyle name="SAPBEXHLevel2_Приложение_1_к_7-у-о_2009_Кв_1_ФСТ" xfId="980"/>
    <cellStyle name="SAPBEXHLevel2X" xfId="981"/>
    <cellStyle name="SAPBEXHLevel2X 2" xfId="982"/>
    <cellStyle name="SAPBEXHLevel2X 3" xfId="983"/>
    <cellStyle name="SAPBEXHLevel2X 4" xfId="984"/>
    <cellStyle name="SAPBEXHLevel2X 5" xfId="985"/>
    <cellStyle name="SAPBEXHLevel2X 6" xfId="986"/>
    <cellStyle name="SAPBEXHLevel2X 7" xfId="987"/>
    <cellStyle name="SAPBEXHLevel2X 8" xfId="988"/>
    <cellStyle name="SAPBEXHLevel2X 9" xfId="989"/>
    <cellStyle name="SAPBEXHLevel2X_7-р_Из_Системы" xfId="990"/>
    <cellStyle name="SAPBEXHLevel3" xfId="991"/>
    <cellStyle name="SAPBEXHLevel3 2" xfId="992"/>
    <cellStyle name="SAPBEXHLevel3 3" xfId="993"/>
    <cellStyle name="SAPBEXHLevel3 4" xfId="994"/>
    <cellStyle name="SAPBEXHLevel3 5" xfId="995"/>
    <cellStyle name="SAPBEXHLevel3 6" xfId="996"/>
    <cellStyle name="SAPBEXHLevel3_Приложение_1_к_7-у-о_2009_Кв_1_ФСТ" xfId="997"/>
    <cellStyle name="SAPBEXHLevel3X" xfId="998"/>
    <cellStyle name="SAPBEXHLevel3X 2" xfId="999"/>
    <cellStyle name="SAPBEXHLevel3X 3" xfId="1000"/>
    <cellStyle name="SAPBEXHLevel3X 4" xfId="1001"/>
    <cellStyle name="SAPBEXHLevel3X 5" xfId="1002"/>
    <cellStyle name="SAPBEXHLevel3X 6" xfId="1003"/>
    <cellStyle name="SAPBEXHLevel3X 7" xfId="1004"/>
    <cellStyle name="SAPBEXHLevel3X 8" xfId="1005"/>
    <cellStyle name="SAPBEXHLevel3X 9" xfId="1006"/>
    <cellStyle name="SAPBEXHLevel3X_7-р_Из_Системы" xfId="1007"/>
    <cellStyle name="SAPBEXinputData" xfId="1008"/>
    <cellStyle name="SAPBEXinputData 10" xfId="1009"/>
    <cellStyle name="SAPBEXinputData 2" xfId="1010"/>
    <cellStyle name="SAPBEXinputData 3" xfId="1011"/>
    <cellStyle name="SAPBEXinputData 4" xfId="1012"/>
    <cellStyle name="SAPBEXinputData 5" xfId="1013"/>
    <cellStyle name="SAPBEXinputData 6" xfId="1014"/>
    <cellStyle name="SAPBEXinputData 7" xfId="1015"/>
    <cellStyle name="SAPBEXinputData 8" xfId="1016"/>
    <cellStyle name="SAPBEXinputData 9" xfId="1017"/>
    <cellStyle name="SAPBEXinputData_7-р_Из_Системы" xfId="1018"/>
    <cellStyle name="SAPBEXItemHeader" xfId="1019"/>
    <cellStyle name="SAPBEXresData" xfId="1020"/>
    <cellStyle name="SAPBEXresData 2" xfId="1021"/>
    <cellStyle name="SAPBEXresData 3" xfId="1022"/>
    <cellStyle name="SAPBEXresData 4" xfId="1023"/>
    <cellStyle name="SAPBEXresData 5" xfId="1024"/>
    <cellStyle name="SAPBEXresData 6" xfId="1025"/>
    <cellStyle name="SAPBEXresDataEmph" xfId="1026"/>
    <cellStyle name="SAPBEXresDataEmph 2" xfId="1027"/>
    <cellStyle name="SAPBEXresDataEmph 2 2" xfId="1028"/>
    <cellStyle name="SAPBEXresDataEmph 3" xfId="1029"/>
    <cellStyle name="SAPBEXresDataEmph 3 2" xfId="1030"/>
    <cellStyle name="SAPBEXresDataEmph 4" xfId="1031"/>
    <cellStyle name="SAPBEXresDataEmph 4 2" xfId="1032"/>
    <cellStyle name="SAPBEXresDataEmph 5" xfId="1033"/>
    <cellStyle name="SAPBEXresDataEmph 5 2" xfId="1034"/>
    <cellStyle name="SAPBEXresDataEmph 6" xfId="1035"/>
    <cellStyle name="SAPBEXresDataEmph 6 2" xfId="1036"/>
    <cellStyle name="SAPBEXresItem" xfId="1037"/>
    <cellStyle name="SAPBEXresItem 2" xfId="1038"/>
    <cellStyle name="SAPBEXresItem 3" xfId="1039"/>
    <cellStyle name="SAPBEXresItem 4" xfId="1040"/>
    <cellStyle name="SAPBEXresItem 5" xfId="1041"/>
    <cellStyle name="SAPBEXresItem 6" xfId="1042"/>
    <cellStyle name="SAPBEXresItemX" xfId="1043"/>
    <cellStyle name="SAPBEXresItemX 2" xfId="1044"/>
    <cellStyle name="SAPBEXresItemX 3" xfId="1045"/>
    <cellStyle name="SAPBEXresItemX 4" xfId="1046"/>
    <cellStyle name="SAPBEXresItemX 5" xfId="1047"/>
    <cellStyle name="SAPBEXresItemX 6" xfId="1048"/>
    <cellStyle name="SAPBEXstdData" xfId="1049"/>
    <cellStyle name="SAPBEXstdData 2" xfId="1050"/>
    <cellStyle name="SAPBEXstdData 3" xfId="1051"/>
    <cellStyle name="SAPBEXstdData 4" xfId="1052"/>
    <cellStyle name="SAPBEXstdData 5" xfId="1053"/>
    <cellStyle name="SAPBEXstdData 6" xfId="1054"/>
    <cellStyle name="SAPBEXstdData_Приложение_1_к_7-у-о_2009_Кв_1_ФСТ" xfId="1055"/>
    <cellStyle name="SAPBEXstdDataEmph" xfId="1056"/>
    <cellStyle name="SAPBEXstdDataEmph 2" xfId="1057"/>
    <cellStyle name="SAPBEXstdDataEmph 3" xfId="1058"/>
    <cellStyle name="SAPBEXstdDataEmph 4" xfId="1059"/>
    <cellStyle name="SAPBEXstdDataEmph 5" xfId="1060"/>
    <cellStyle name="SAPBEXstdDataEmph 6" xfId="1061"/>
    <cellStyle name="SAPBEXstdItem" xfId="1062"/>
    <cellStyle name="SAPBEXstdItem 2" xfId="1063"/>
    <cellStyle name="SAPBEXstdItem 3" xfId="1064"/>
    <cellStyle name="SAPBEXstdItem 4" xfId="1065"/>
    <cellStyle name="SAPBEXstdItem 5" xfId="1066"/>
    <cellStyle name="SAPBEXstdItem 6" xfId="1067"/>
    <cellStyle name="SAPBEXstdItem 7" xfId="1068"/>
    <cellStyle name="SAPBEXstdItem_7-р" xfId="1069"/>
    <cellStyle name="SAPBEXstdItemX" xfId="1070"/>
    <cellStyle name="SAPBEXstdItemX 2" xfId="1071"/>
    <cellStyle name="SAPBEXstdItemX 3" xfId="1072"/>
    <cellStyle name="SAPBEXstdItemX 4" xfId="1073"/>
    <cellStyle name="SAPBEXstdItemX 5" xfId="1074"/>
    <cellStyle name="SAPBEXstdItemX 6" xfId="1075"/>
    <cellStyle name="SAPBEXtitle" xfId="1076"/>
    <cellStyle name="SAPBEXtitle 2" xfId="1077"/>
    <cellStyle name="SAPBEXtitle 3" xfId="1078"/>
    <cellStyle name="SAPBEXtitle 4" xfId="1079"/>
    <cellStyle name="SAPBEXtitle 5" xfId="1080"/>
    <cellStyle name="SAPBEXtitle 6" xfId="1081"/>
    <cellStyle name="SAPBEXunassignedItem" xfId="1082"/>
    <cellStyle name="SAPBEXunassignedItem 2" xfId="1083"/>
    <cellStyle name="SAPBEXundefined" xfId="1084"/>
    <cellStyle name="SAPBEXundefined 2" xfId="1085"/>
    <cellStyle name="SAPBEXundefined 3" xfId="1086"/>
    <cellStyle name="SAPBEXundefined 4" xfId="1087"/>
    <cellStyle name="SAPBEXundefined 5" xfId="1088"/>
    <cellStyle name="SAPBEXundefined 6" xfId="1089"/>
    <cellStyle name="Sheet Title" xfId="1090"/>
    <cellStyle name="styleColumnTitles" xfId="1091"/>
    <cellStyle name="styleDateRange" xfId="1092"/>
    <cellStyle name="styleHidden" xfId="1093"/>
    <cellStyle name="styleNormal" xfId="1094"/>
    <cellStyle name="styleSeriesAttributes" xfId="1095"/>
    <cellStyle name="styleSeriesData" xfId="1096"/>
    <cellStyle name="styleSeriesDataForecast" xfId="1097"/>
    <cellStyle name="styleSeriesDataForecastNA" xfId="1098"/>
    <cellStyle name="styleSeriesDataNA" xfId="1099"/>
    <cellStyle name="TableStyleLight1" xfId="1100"/>
    <cellStyle name="TableStyleLight1 2" xfId="1101"/>
    <cellStyle name="TableStyleLight1 3" xfId="1102"/>
    <cellStyle name="Text Indent A" xfId="1103"/>
    <cellStyle name="Text Indent B" xfId="1104"/>
    <cellStyle name="Text Indent C" xfId="1105"/>
    <cellStyle name="Times New Roman0181000015536870911" xfId="1106"/>
    <cellStyle name="Title" xfId="1107"/>
    <cellStyle name="Total" xfId="1108"/>
    <cellStyle name="Warning Text" xfId="1109"/>
    <cellStyle name="Беззащитный" xfId="1110"/>
    <cellStyle name="Ввод  2 2" xfId="1111"/>
    <cellStyle name="Вывод 2 2" xfId="1112"/>
    <cellStyle name="Вычисление 2 2" xfId="1113"/>
    <cellStyle name="Гиперссылка 2" xfId="1114"/>
    <cellStyle name="Гиперссылка 2 2" xfId="1115"/>
    <cellStyle name="Гиперссылка 2 2 2" xfId="1116"/>
    <cellStyle name="Гиперссылка 2 2 3" xfId="1117"/>
    <cellStyle name="Гиперссылка 2 3" xfId="1118"/>
    <cellStyle name="Гиперссылка 2 4" xfId="1119"/>
    <cellStyle name="Гиперссылка 2 5" xfId="1120"/>
    <cellStyle name="Гиперссылка 3" xfId="1121"/>
    <cellStyle name="Гиперссылка 3 2" xfId="1122"/>
    <cellStyle name="Гиперссылка 3 3" xfId="1123"/>
    <cellStyle name="Гиперссылка 38" xfId="1124"/>
    <cellStyle name="Гиперссылка 4" xfId="1125"/>
    <cellStyle name="Гиперссылка 5" xfId="1126"/>
    <cellStyle name="Денежный 2" xfId="1127"/>
    <cellStyle name="Денежный 2 2" xfId="1128"/>
    <cellStyle name="Денежный 3" xfId="1129"/>
    <cellStyle name="Денежный 3 2" xfId="1130"/>
    <cellStyle name="Заголовок" xfId="1131"/>
    <cellStyle name="ЗаголовокСтолбца" xfId="1132"/>
    <cellStyle name="Защитный" xfId="1133"/>
    <cellStyle name="Значение" xfId="1134"/>
    <cellStyle name="Итог 2 2" xfId="1135"/>
    <cellStyle name="Мой заголовок" xfId="1136"/>
    <cellStyle name="Мой заголовок листа" xfId="1137"/>
    <cellStyle name="Мои наименования показателей" xfId="1138"/>
    <cellStyle name="Нейтральный 2 2" xfId="1139"/>
    <cellStyle name="Нейтральный 2 3" xfId="1140"/>
    <cellStyle name="Обычный 10" xfId="1141"/>
    <cellStyle name="Обычный 10 2" xfId="1142"/>
    <cellStyle name="Обычный 10 2 2" xfId="1143"/>
    <cellStyle name="Обычный 10 2_ФОРМЫ ОТЧЁТОВ ЭСХ от Татьяны Султановой" xfId="1144"/>
    <cellStyle name="Обычный 10 3" xfId="1145"/>
    <cellStyle name="Обычный 10 4" xfId="1146"/>
    <cellStyle name="Обычный 10 5" xfId="1147"/>
    <cellStyle name="Обычный 10 6" xfId="1148"/>
    <cellStyle name="Обычный 10 7" xfId="1149"/>
    <cellStyle name="Обычный 11" xfId="1150"/>
    <cellStyle name="Обычный 11 2" xfId="1151"/>
    <cellStyle name="Обычный 11 2 2" xfId="1152"/>
    <cellStyle name="Обычный 11 2 3" xfId="1153"/>
    <cellStyle name="Обычный 11 3" xfId="1154"/>
    <cellStyle name="Обычный 11 4" xfId="1155"/>
    <cellStyle name="Обычный 11 5" xfId="1156"/>
    <cellStyle name="Обычный 11_Xl0000591" xfId="1157"/>
    <cellStyle name="Обычный 12" xfId="1158"/>
    <cellStyle name="Обычный 12 2 3" xfId="1159"/>
    <cellStyle name="Обычный 12 2 2" xfId="1160"/>
    <cellStyle name="Обычный 12 3" xfId="1161"/>
    <cellStyle name="Обычный 12_Xl0000591" xfId="1162"/>
    <cellStyle name="Обычный 13" xfId="1163"/>
    <cellStyle name="Обычный 13 2" xfId="1164"/>
    <cellStyle name="Обычный 13 3" xfId="1165"/>
    <cellStyle name="Обычный 13 4" xfId="1166"/>
    <cellStyle name="Обычный 14" xfId="1167"/>
    <cellStyle name="Обычный 14 2" xfId="1168"/>
    <cellStyle name="Обычный 14 3" xfId="1169"/>
    <cellStyle name="Обычный 15" xfId="1170"/>
    <cellStyle name="Обычный 15 2" xfId="1171"/>
    <cellStyle name="Обычный 15 3" xfId="1172"/>
    <cellStyle name="Обычный 16" xfId="1173"/>
    <cellStyle name="Обычный 16 2" xfId="1174"/>
    <cellStyle name="Обычный 164" xfId="1175"/>
    <cellStyle name="Обычный 17" xfId="1176"/>
    <cellStyle name="Обычный 18" xfId="1177"/>
    <cellStyle name="Обычный 19" xfId="1178"/>
    <cellStyle name="Обычный 2 10" xfId="1179"/>
    <cellStyle name="Обычный 2 10 2" xfId="1180"/>
    <cellStyle name="Обычный 2 11" xfId="1181"/>
    <cellStyle name="Обычный 2 11 2" xfId="1182"/>
    <cellStyle name="Обычный 2 11_Т-НахВТО-газ-28.09.12" xfId="1183"/>
    <cellStyle name="Обычный 2 12" xfId="1184"/>
    <cellStyle name="Обычный 2 12 2" xfId="1185"/>
    <cellStyle name="Обычный 2 12_Т-НахВТО-газ-28.09.12" xfId="1186"/>
    <cellStyle name="Обычный 2 13" xfId="1187"/>
    <cellStyle name="Обычный 2 14" xfId="1188"/>
    <cellStyle name="Обычный 2 2" xfId="1189"/>
    <cellStyle name="Обычный 2 2 2" xfId="1190"/>
    <cellStyle name="Обычный 2 2 3" xfId="1191"/>
    <cellStyle name="Обычный 2 2 3 2" xfId="1192"/>
    <cellStyle name="Обычный 2 2 3 2 2" xfId="1193"/>
    <cellStyle name="Обычный 2 2 3 2 2 2" xfId="1194"/>
    <cellStyle name="Обычный 2 2 3 2 3" xfId="1195"/>
    <cellStyle name="Обычный 2 2 3 3" xfId="1196"/>
    <cellStyle name="Обычный 2 2 3 4" xfId="1197"/>
    <cellStyle name="Обычный 2 2 3 5" xfId="1198"/>
    <cellStyle name="Обычный 2 2 4" xfId="1199"/>
    <cellStyle name="Обычный 2 2 4 2" xfId="1200"/>
    <cellStyle name="Обычный 2 2 5" xfId="1201"/>
    <cellStyle name="Обычный 2 2 5 2" xfId="1202"/>
    <cellStyle name="Обычный 2 3" xfId="1203"/>
    <cellStyle name="Обычный 2 3 2" xfId="1204"/>
    <cellStyle name="Обычный 2 3 2 2" xfId="1205"/>
    <cellStyle name="Обычный 2 3 3" xfId="1206"/>
    <cellStyle name="Обычный 2 3 4" xfId="1207"/>
    <cellStyle name="Обычный 2 3 5" xfId="1208"/>
    <cellStyle name="Обычный 2 36" xfId="1209"/>
    <cellStyle name="Обычный 2 4" xfId="1210"/>
    <cellStyle name="Обычный 2 4 2" xfId="1211"/>
    <cellStyle name="Обычный 2 4 3" xfId="1212"/>
    <cellStyle name="Обычный 2 5" xfId="1213"/>
    <cellStyle name="Обычный 2 6" xfId="1214"/>
    <cellStyle name="Обычный 2 7" xfId="1215"/>
    <cellStyle name="Обычный 2 8" xfId="1216"/>
    <cellStyle name="Обычный 2 9" xfId="1217"/>
    <cellStyle name="Обычный 20" xfId="1218"/>
    <cellStyle name="Обычный 20 2" xfId="1219"/>
    <cellStyle name="Обычный 21" xfId="1220"/>
    <cellStyle name="Обычный 22" xfId="1221"/>
    <cellStyle name="Обычный 23" xfId="1222"/>
    <cellStyle name="Обычный 24" xfId="1223"/>
    <cellStyle name="Обычный 25" xfId="1224"/>
    <cellStyle name="Обычный 26" xfId="1225"/>
    <cellStyle name="Обычный 27" xfId="1226"/>
    <cellStyle name="Обычный 28" xfId="1227"/>
    <cellStyle name="Обычный 29" xfId="1228"/>
    <cellStyle name="Обычный 3 2 8" xfId="1229"/>
    <cellStyle name="Обычный 3 2 2" xfId="1230"/>
    <cellStyle name="Обычный 3 2 2 2 2" xfId="1231"/>
    <cellStyle name="Обычный 3 2 3" xfId="1232"/>
    <cellStyle name="Обычный 3 2 3 2" xfId="1233"/>
    <cellStyle name="Обычный 3 2 4" xfId="1234"/>
    <cellStyle name="Обычный 3 2 5" xfId="1235"/>
    <cellStyle name="Обычный 3 3" xfId="1236"/>
    <cellStyle name="Обычный 3 3 2" xfId="1237"/>
    <cellStyle name="Обычный 3 3 3" xfId="1238"/>
    <cellStyle name="Обычный 3 4" xfId="1239"/>
    <cellStyle name="Обычный 3 4 2" xfId="1240"/>
    <cellStyle name="Обычный 3 4 3" xfId="1241"/>
    <cellStyle name="Обычный 3 5" xfId="1242"/>
    <cellStyle name="Обычный 3 5 2" xfId="1243"/>
    <cellStyle name="Обычный 3 6" xfId="1244"/>
    <cellStyle name="Обычный 3 6 2" xfId="1245"/>
    <cellStyle name="Обычный 3 7" xfId="1246"/>
    <cellStyle name="Обычный 3 73" xfId="1247"/>
    <cellStyle name="Обычный 3_RZD_2009-2030_macromodel_090518" xfId="1248"/>
    <cellStyle name="Обычный 30" xfId="1249"/>
    <cellStyle name="Обычный 4 16" xfId="1250"/>
    <cellStyle name="Обычный 4 10" xfId="1251"/>
    <cellStyle name="Обычный 4 10 2" xfId="1252"/>
    <cellStyle name="Обычный 4 10 2 2" xfId="1253"/>
    <cellStyle name="Обычный 4 10 3" xfId="1254"/>
    <cellStyle name="Обычный 4 11" xfId="1255"/>
    <cellStyle name="Обычный 4 11 2" xfId="1256"/>
    <cellStyle name="Обычный 4 12" xfId="1257"/>
    <cellStyle name="Обычный 4 2 13" xfId="1258"/>
    <cellStyle name="Обычный 4 2 2" xfId="1259"/>
    <cellStyle name="Обычный 4 2 2 2" xfId="1260"/>
    <cellStyle name="Обычный 4 2 2 2 2" xfId="1261"/>
    <cellStyle name="Обычный 4 2 2 2 2 2" xfId="1262"/>
    <cellStyle name="Обычный 4 2 2 2 2 2 2" xfId="1263"/>
    <cellStyle name="Обычный 4 2 2 2 2 2 2 2" xfId="1264"/>
    <cellStyle name="Обычный 4 2 2 2 2 2 3" xfId="1265"/>
    <cellStyle name="Обычный 4 2 2 2 2 3" xfId="1266"/>
    <cellStyle name="Обычный 4 2 2 2 2 3 2" xfId="1267"/>
    <cellStyle name="Обычный 4 2 2 2 2 4" xfId="1268"/>
    <cellStyle name="Обычный 4 2 2 2 3" xfId="1269"/>
    <cellStyle name="Обычный 4 2 2 2 3 2" xfId="1270"/>
    <cellStyle name="Обычный 4 2 2 2 3 2 2" xfId="1271"/>
    <cellStyle name="Обычный 4 2 2 2 3 3" xfId="1272"/>
    <cellStyle name="Обычный 4 2 2 2 4" xfId="1273"/>
    <cellStyle name="Обычный 4 2 2 2 4 2" xfId="1274"/>
    <cellStyle name="Обычный 4 2 2 2 5" xfId="1275"/>
    <cellStyle name="Обычный 4 2 2 3" xfId="1276"/>
    <cellStyle name="Обычный 4 2 2 3 2" xfId="1277"/>
    <cellStyle name="Обычный 4 2 2 3 2 2" xfId="1278"/>
    <cellStyle name="Обычный 4 2 2 3 2 2 2" xfId="1279"/>
    <cellStyle name="Обычный 4 2 2 3 2 3" xfId="1280"/>
    <cellStyle name="Обычный 4 2 2 3 3" xfId="1281"/>
    <cellStyle name="Обычный 4 2 2 3 3 2" xfId="1282"/>
    <cellStyle name="Обычный 4 2 2 3 4" xfId="1283"/>
    <cellStyle name="Обычный 4 2 2 4" xfId="1284"/>
    <cellStyle name="Обычный 4 2 2 4 2" xfId="1285"/>
    <cellStyle name="Обычный 4 2 2 4 2 2" xfId="1286"/>
    <cellStyle name="Обычный 4 2 2 4 3" xfId="1287"/>
    <cellStyle name="Обычный 4 2 2 5" xfId="1288"/>
    <cellStyle name="Обычный 4 2 2 5 2" xfId="1289"/>
    <cellStyle name="Обычный 4 2 2 6" xfId="1290"/>
    <cellStyle name="Обычный 4 2 2 7" xfId="1291"/>
    <cellStyle name="Обычный 4 2 3" xfId="1292"/>
    <cellStyle name="Обычный 4 2 3 2" xfId="1293"/>
    <cellStyle name="Обычный 4 2 3 2 2" xfId="1294"/>
    <cellStyle name="Обычный 4 2 3 2 2 2" xfId="1295"/>
    <cellStyle name="Обычный 4 2 3 2 2 2 2" xfId="1296"/>
    <cellStyle name="Обычный 4 2 3 2 2 2 2 2" xfId="1297"/>
    <cellStyle name="Обычный 4 2 3 2 2 2 3" xfId="1298"/>
    <cellStyle name="Обычный 4 2 3 2 2 3" xfId="1299"/>
    <cellStyle name="Обычный 4 2 3 2 2 3 2" xfId="1300"/>
    <cellStyle name="Обычный 4 2 3 2 2 4" xfId="1301"/>
    <cellStyle name="Обычный 4 2 3 2 3" xfId="1302"/>
    <cellStyle name="Обычный 4 2 3 2 3 2" xfId="1303"/>
    <cellStyle name="Обычный 4 2 3 2 3 2 2" xfId="1304"/>
    <cellStyle name="Обычный 4 2 3 2 3 3" xfId="1305"/>
    <cellStyle name="Обычный 4 2 3 2 4" xfId="1306"/>
    <cellStyle name="Обычный 4 2 3 2 4 2" xfId="1307"/>
    <cellStyle name="Обычный 4 2 3 2 5" xfId="1308"/>
    <cellStyle name="Обычный 4 2 3 3" xfId="1309"/>
    <cellStyle name="Обычный 4 2 3 3 2" xfId="1310"/>
    <cellStyle name="Обычный 4 2 3 3 2 2" xfId="1311"/>
    <cellStyle name="Обычный 4 2 3 3 2 2 2" xfId="1312"/>
    <cellStyle name="Обычный 4 2 3 3 2 3" xfId="1313"/>
    <cellStyle name="Обычный 4 2 3 3 3" xfId="1314"/>
    <cellStyle name="Обычный 4 2 3 3 3 2" xfId="1315"/>
    <cellStyle name="Обычный 4 2 3 3 4" xfId="1316"/>
    <cellStyle name="Обычный 4 2 3 4" xfId="1317"/>
    <cellStyle name="Обычный 4 2 3 4 2" xfId="1318"/>
    <cellStyle name="Обычный 4 2 3 4 2 2" xfId="1319"/>
    <cellStyle name="Обычный 4 2 3 4 3" xfId="1320"/>
    <cellStyle name="Обычный 4 2 3 5" xfId="1321"/>
    <cellStyle name="Обычный 4 2 3 5 2" xfId="1322"/>
    <cellStyle name="Обычный 4 2 3 6" xfId="1323"/>
    <cellStyle name="Обычный 4 2 4" xfId="1324"/>
    <cellStyle name="Обычный 4 2 4 2" xfId="1325"/>
    <cellStyle name="Обычный 4 2 4 2 2" xfId="1326"/>
    <cellStyle name="Обычный 4 2 4 2 2 2" xfId="1327"/>
    <cellStyle name="Обычный 4 2 4 2 2 2 2" xfId="1328"/>
    <cellStyle name="Обычный 4 2 4 2 2 2 2 2" xfId="1329"/>
    <cellStyle name="Обычный 4 2 4 2 2 2 3" xfId="1330"/>
    <cellStyle name="Обычный 4 2 4 2 2 3" xfId="1331"/>
    <cellStyle name="Обычный 4 2 4 2 2 3 2" xfId="1332"/>
    <cellStyle name="Обычный 4 2 4 2 2 4" xfId="1333"/>
    <cellStyle name="Обычный 4 2 4 2 3" xfId="1334"/>
    <cellStyle name="Обычный 4 2 4 2 3 2" xfId="1335"/>
    <cellStyle name="Обычный 4 2 4 2 3 2 2" xfId="1336"/>
    <cellStyle name="Обычный 4 2 4 2 3 3" xfId="1337"/>
    <cellStyle name="Обычный 4 2 4 2 4" xfId="1338"/>
    <cellStyle name="Обычный 4 2 4 2 4 2" xfId="1339"/>
    <cellStyle name="Обычный 4 2 4 2 5" xfId="1340"/>
    <cellStyle name="Обычный 4 2 4 3" xfId="1341"/>
    <cellStyle name="Обычный 4 2 4 3 2" xfId="1342"/>
    <cellStyle name="Обычный 4 2 4 3 2 2" xfId="1343"/>
    <cellStyle name="Обычный 4 2 4 3 2 2 2" xfId="1344"/>
    <cellStyle name="Обычный 4 2 4 3 2 3" xfId="1345"/>
    <cellStyle name="Обычный 4 2 4 3 3" xfId="1346"/>
    <cellStyle name="Обычный 4 2 4 3 3 2" xfId="1347"/>
    <cellStyle name="Обычный 4 2 4 3 4" xfId="1348"/>
    <cellStyle name="Обычный 4 2 4 4" xfId="1349"/>
    <cellStyle name="Обычный 4 2 4 4 2" xfId="1350"/>
    <cellStyle name="Обычный 4 2 4 4 2 2" xfId="1351"/>
    <cellStyle name="Обычный 4 2 4 4 3" xfId="1352"/>
    <cellStyle name="Обычный 4 2 4 5" xfId="1353"/>
    <cellStyle name="Обычный 4 2 4 5 2" xfId="1354"/>
    <cellStyle name="Обычный 4 2 4 6" xfId="1355"/>
    <cellStyle name="Обычный 4 2 5" xfId="1356"/>
    <cellStyle name="Обычный 4 2 5 2" xfId="1357"/>
    <cellStyle name="Обычный 4 2 5 2 2" xfId="1358"/>
    <cellStyle name="Обычный 4 2 5 2 2 2" xfId="1359"/>
    <cellStyle name="Обычный 4 2 5 2 2 2 2" xfId="1360"/>
    <cellStyle name="Обычный 4 2 5 2 2 3" xfId="1361"/>
    <cellStyle name="Обычный 4 2 5 2 3" xfId="1362"/>
    <cellStyle name="Обычный 4 2 5 2 3 2" xfId="1363"/>
    <cellStyle name="Обычный 4 2 5 2 4" xfId="1364"/>
    <cellStyle name="Обычный 4 2 5 3" xfId="1365"/>
    <cellStyle name="Обычный 4 2 5 3 2" xfId="1366"/>
    <cellStyle name="Обычный 4 2 5 3 2 2" xfId="1367"/>
    <cellStyle name="Обычный 4 2 5 3 3" xfId="1368"/>
    <cellStyle name="Обычный 4 2 5 4" xfId="1369"/>
    <cellStyle name="Обычный 4 2 5 4 2" xfId="1370"/>
    <cellStyle name="Обычный 4 2 5 5" xfId="1371"/>
    <cellStyle name="Обычный 4 2 6" xfId="1372"/>
    <cellStyle name="Обычный 4 2 6 2" xfId="1373"/>
    <cellStyle name="Обычный 4 2 6 2 2" xfId="1374"/>
    <cellStyle name="Обычный 4 2 6 2 2 2" xfId="1375"/>
    <cellStyle name="Обычный 4 2 6 2 3" xfId="1376"/>
    <cellStyle name="Обычный 4 2 6 3" xfId="1377"/>
    <cellStyle name="Обычный 4 2 6 3 2" xfId="1378"/>
    <cellStyle name="Обычный 4 2 6 4" xfId="1379"/>
    <cellStyle name="Обычный 4 2 7" xfId="1380"/>
    <cellStyle name="Обычный 4 2 7 2" xfId="1381"/>
    <cellStyle name="Обычный 4 2 7 2 2" xfId="1382"/>
    <cellStyle name="Обычный 4 2 7 3" xfId="1383"/>
    <cellStyle name="Обычный 4 2 8" xfId="1384"/>
    <cellStyle name="Обычный 4 2 8 2" xfId="1385"/>
    <cellStyle name="Обычный 4 2 9" xfId="1386"/>
    <cellStyle name="Обычный 4 2_Т-НахВТО-газ-28.09.12" xfId="1387"/>
    <cellStyle name="Обычный 4 3" xfId="1388"/>
    <cellStyle name="Обычный 4 3 10" xfId="1389"/>
    <cellStyle name="Обычный 4 3 2" xfId="1390"/>
    <cellStyle name="Обычный 4 3 2 2" xfId="1391"/>
    <cellStyle name="Обычный 4 3 2 2 2" xfId="1392"/>
    <cellStyle name="Обычный 4 3 2 2 2 2" xfId="1393"/>
    <cellStyle name="Обычный 4 3 2 2 2 2 2" xfId="1394"/>
    <cellStyle name="Обычный 4 3 2 2 2 2 2 2" xfId="1395"/>
    <cellStyle name="Обычный 4 3 2 2 2 2 3" xfId="1396"/>
    <cellStyle name="Обычный 4 3 2 2 2 3" xfId="1397"/>
    <cellStyle name="Обычный 4 3 2 2 2 3 2" xfId="1398"/>
    <cellStyle name="Обычный 4 3 2 2 2 4" xfId="1399"/>
    <cellStyle name="Обычный 4 3 2 2 3" xfId="1400"/>
    <cellStyle name="Обычный 4 3 2 2 3 2" xfId="1401"/>
    <cellStyle name="Обычный 4 3 2 2 3 2 2" xfId="1402"/>
    <cellStyle name="Обычный 4 3 2 2 3 3" xfId="1403"/>
    <cellStyle name="Обычный 4 3 2 2 4" xfId="1404"/>
    <cellStyle name="Обычный 4 3 2 2 4 2" xfId="1405"/>
    <cellStyle name="Обычный 4 3 2 2 5" xfId="1406"/>
    <cellStyle name="Обычный 4 3 2 3" xfId="1407"/>
    <cellStyle name="Обычный 4 3 2 3 2" xfId="1408"/>
    <cellStyle name="Обычный 4 3 2 3 2 2" xfId="1409"/>
    <cellStyle name="Обычный 4 3 2 3 2 2 2" xfId="1410"/>
    <cellStyle name="Обычный 4 3 2 3 2 3" xfId="1411"/>
    <cellStyle name="Обычный 4 3 2 3 3" xfId="1412"/>
    <cellStyle name="Обычный 4 3 2 3 3 2" xfId="1413"/>
    <cellStyle name="Обычный 4 3 2 3 4" xfId="1414"/>
    <cellStyle name="Обычный 4 3 2 4" xfId="1415"/>
    <cellStyle name="Обычный 4 3 2 4 2" xfId="1416"/>
    <cellStyle name="Обычный 4 3 2 4 2 2" xfId="1417"/>
    <cellStyle name="Обычный 4 3 2 4 3" xfId="1418"/>
    <cellStyle name="Обычный 4 3 2 5" xfId="1419"/>
    <cellStyle name="Обычный 4 3 2 5 2" xfId="1420"/>
    <cellStyle name="Обычный 4 3 2 6" xfId="1421"/>
    <cellStyle name="Обычный 4 3 3" xfId="1422"/>
    <cellStyle name="Обычный 4 3 3 2" xfId="1423"/>
    <cellStyle name="Обычный 4 3 3 2 2" xfId="1424"/>
    <cellStyle name="Обычный 4 3 3 2 2 2" xfId="1425"/>
    <cellStyle name="Обычный 4 3 3 2 2 2 2" xfId="1426"/>
    <cellStyle name="Обычный 4 3 3 2 2 2 2 2" xfId="1427"/>
    <cellStyle name="Обычный 4 3 3 2 2 2 3" xfId="1428"/>
    <cellStyle name="Обычный 4 3 3 2 2 3" xfId="1429"/>
    <cellStyle name="Обычный 4 3 3 2 2 3 2" xfId="1430"/>
    <cellStyle name="Обычный 4 3 3 2 2 4" xfId="1431"/>
    <cellStyle name="Обычный 4 3 3 2 3" xfId="1432"/>
    <cellStyle name="Обычный 4 3 3 2 3 2" xfId="1433"/>
    <cellStyle name="Обычный 4 3 3 2 3 2 2" xfId="1434"/>
    <cellStyle name="Обычный 4 3 3 2 3 3" xfId="1435"/>
    <cellStyle name="Обычный 4 3 3 2 4" xfId="1436"/>
    <cellStyle name="Обычный 4 3 3 2 4 2" xfId="1437"/>
    <cellStyle name="Обычный 4 3 3 2 5" xfId="1438"/>
    <cellStyle name="Обычный 4 3 3 3" xfId="1439"/>
    <cellStyle name="Обычный 4 3 3 3 2" xfId="1440"/>
    <cellStyle name="Обычный 4 3 3 3 2 2" xfId="1441"/>
    <cellStyle name="Обычный 4 3 3 3 2 2 2" xfId="1442"/>
    <cellStyle name="Обычный 4 3 3 3 2 3" xfId="1443"/>
    <cellStyle name="Обычный 4 3 3 3 3" xfId="1444"/>
    <cellStyle name="Обычный 4 3 3 3 3 2" xfId="1445"/>
    <cellStyle name="Обычный 4 3 3 3 4" xfId="1446"/>
    <cellStyle name="Обычный 4 3 3 4" xfId="1447"/>
    <cellStyle name="Обычный 4 3 3 4 2" xfId="1448"/>
    <cellStyle name="Обычный 4 3 3 4 2 2" xfId="1449"/>
    <cellStyle name="Обычный 4 3 3 4 3" xfId="1450"/>
    <cellStyle name="Обычный 4 3 3 5" xfId="1451"/>
    <cellStyle name="Обычный 4 3 3 5 2" xfId="1452"/>
    <cellStyle name="Обычный 4 3 3 6" xfId="1453"/>
    <cellStyle name="Обычный 4 3 4" xfId="1454"/>
    <cellStyle name="Обычный 4 3 4 2" xfId="1455"/>
    <cellStyle name="Обычный 4 3 4 2 2" xfId="1456"/>
    <cellStyle name="Обычный 4 3 4 2 2 2" xfId="1457"/>
    <cellStyle name="Обычный 4 3 4 2 2 2 2" xfId="1458"/>
    <cellStyle name="Обычный 4 3 4 2 2 2 2 2" xfId="1459"/>
    <cellStyle name="Обычный 4 3 4 2 2 2 3" xfId="1460"/>
    <cellStyle name="Обычный 4 3 4 2 2 3" xfId="1461"/>
    <cellStyle name="Обычный 4 3 4 2 2 3 2" xfId="1462"/>
    <cellStyle name="Обычный 4 3 4 2 2 4" xfId="1463"/>
    <cellStyle name="Обычный 4 3 4 2 3" xfId="1464"/>
    <cellStyle name="Обычный 4 3 4 2 3 2" xfId="1465"/>
    <cellStyle name="Обычный 4 3 4 2 3 2 2" xfId="1466"/>
    <cellStyle name="Обычный 4 3 4 2 3 3" xfId="1467"/>
    <cellStyle name="Обычный 4 3 4 2 4" xfId="1468"/>
    <cellStyle name="Обычный 4 3 4 2 4 2" xfId="1469"/>
    <cellStyle name="Обычный 4 3 4 2 5" xfId="1470"/>
    <cellStyle name="Обычный 4 3 4 3" xfId="1471"/>
    <cellStyle name="Обычный 4 3 4 3 2" xfId="1472"/>
    <cellStyle name="Обычный 4 3 4 3 2 2" xfId="1473"/>
    <cellStyle name="Обычный 4 3 4 3 2 2 2" xfId="1474"/>
    <cellStyle name="Обычный 4 3 4 3 2 3" xfId="1475"/>
    <cellStyle name="Обычный 4 3 4 3 3" xfId="1476"/>
    <cellStyle name="Обычный 4 3 4 3 3 2" xfId="1477"/>
    <cellStyle name="Обычный 4 3 4 3 4" xfId="1478"/>
    <cellStyle name="Обычный 4 3 4 4" xfId="1479"/>
    <cellStyle name="Обычный 4 3 4 4 2" xfId="1480"/>
    <cellStyle name="Обычный 4 3 4 4 2 2" xfId="1481"/>
    <cellStyle name="Обычный 4 3 4 4 3" xfId="1482"/>
    <cellStyle name="Обычный 4 3 4 5" xfId="1483"/>
    <cellStyle name="Обычный 4 3 4 5 2" xfId="1484"/>
    <cellStyle name="Обычный 4 3 4 6" xfId="1485"/>
    <cellStyle name="Обычный 4 3 5" xfId="1486"/>
    <cellStyle name="Обычный 4 3 5 2" xfId="1487"/>
    <cellStyle name="Обычный 4 3 5 2 2" xfId="1488"/>
    <cellStyle name="Обычный 4 3 5 2 2 2" xfId="1489"/>
    <cellStyle name="Обычный 4 3 5 2 2 2 2" xfId="1490"/>
    <cellStyle name="Обычный 4 3 5 2 2 3" xfId="1491"/>
    <cellStyle name="Обычный 4 3 5 2 3" xfId="1492"/>
    <cellStyle name="Обычный 4 3 5 2 3 2" xfId="1493"/>
    <cellStyle name="Обычный 4 3 5 2 4" xfId="1494"/>
    <cellStyle name="Обычный 4 3 5 3" xfId="1495"/>
    <cellStyle name="Обычный 4 3 5 3 2" xfId="1496"/>
    <cellStyle name="Обычный 4 3 5 3 2 2" xfId="1497"/>
    <cellStyle name="Обычный 4 3 5 3 3" xfId="1498"/>
    <cellStyle name="Обычный 4 3 5 4" xfId="1499"/>
    <cellStyle name="Обычный 4 3 5 4 2" xfId="1500"/>
    <cellStyle name="Обычный 4 3 5 5" xfId="1501"/>
    <cellStyle name="Обычный 4 3 6" xfId="1502"/>
    <cellStyle name="Обычный 4 3 6 2" xfId="1503"/>
    <cellStyle name="Обычный 4 3 6 2 2" xfId="1504"/>
    <cellStyle name="Обычный 4 3 6 2 2 2" xfId="1505"/>
    <cellStyle name="Обычный 4 3 6 2 3" xfId="1506"/>
    <cellStyle name="Обычный 4 3 6 3" xfId="1507"/>
    <cellStyle name="Обычный 4 3 6 3 2" xfId="1508"/>
    <cellStyle name="Обычный 4 3 6 4" xfId="1509"/>
    <cellStyle name="Обычный 4 3 7" xfId="1510"/>
    <cellStyle name="Обычный 4 3 7 2" xfId="1511"/>
    <cellStyle name="Обычный 4 3 7 2 2" xfId="1512"/>
    <cellStyle name="Обычный 4 3 7 3" xfId="1513"/>
    <cellStyle name="Обычный 4 3 8" xfId="1514"/>
    <cellStyle name="Обычный 4 3 8 2" xfId="1515"/>
    <cellStyle name="Обычный 4 3 9" xfId="1516"/>
    <cellStyle name="Обычный 4 4" xfId="1517"/>
    <cellStyle name="Обычный 4 4 2" xfId="1518"/>
    <cellStyle name="Обычный 4 4 2 2" xfId="1519"/>
    <cellStyle name="Обычный 4 4 2 2 2" xfId="1520"/>
    <cellStyle name="Обычный 4 4 2 2 2 2" xfId="1521"/>
    <cellStyle name="Обычный 4 4 2 2 2 2 2" xfId="1522"/>
    <cellStyle name="Обычный 4 4 2 2 2 3" xfId="1523"/>
    <cellStyle name="Обычный 4 4 2 2 3" xfId="1524"/>
    <cellStyle name="Обычный 4 4 2 2 3 2" xfId="1525"/>
    <cellStyle name="Обычный 4 4 2 2 4" xfId="1526"/>
    <cellStyle name="Обычный 4 4 2 3" xfId="1527"/>
    <cellStyle name="Обычный 4 4 2 3 2" xfId="1528"/>
    <cellStyle name="Обычный 4 4 2 3 2 2" xfId="1529"/>
    <cellStyle name="Обычный 4 4 2 3 3" xfId="1530"/>
    <cellStyle name="Обычный 4 4 2 4" xfId="1531"/>
    <cellStyle name="Обычный 4 4 2 4 2" xfId="1532"/>
    <cellStyle name="Обычный 4 4 2 5" xfId="1533"/>
    <cellStyle name="Обычный 4 4 3" xfId="1534"/>
    <cellStyle name="Обычный 4 4 3 2" xfId="1535"/>
    <cellStyle name="Обычный 4 4 3 2 2" xfId="1536"/>
    <cellStyle name="Обычный 4 4 3 2 2 2" xfId="1537"/>
    <cellStyle name="Обычный 4 4 3 2 3" xfId="1538"/>
    <cellStyle name="Обычный 4 4 3 3" xfId="1539"/>
    <cellStyle name="Обычный 4 4 3 3 2" xfId="1540"/>
    <cellStyle name="Обычный 4 4 3 4" xfId="1541"/>
    <cellStyle name="Обычный 4 4 4" xfId="1542"/>
    <cellStyle name="Обычный 4 4 4 2" xfId="1543"/>
    <cellStyle name="Обычный 4 4 4 2 2" xfId="1544"/>
    <cellStyle name="Обычный 4 4 4 3" xfId="1545"/>
    <cellStyle name="Обычный 4 4 5" xfId="1546"/>
    <cellStyle name="Обычный 4 4 5 2" xfId="1547"/>
    <cellStyle name="Обычный 4 4 6" xfId="1548"/>
    <cellStyle name="Обычный 4 4 7" xfId="1549"/>
    <cellStyle name="Обычный 4 5" xfId="1550"/>
    <cellStyle name="Обычный 4 5 2" xfId="1551"/>
    <cellStyle name="Обычный 4 5 2 2" xfId="1552"/>
    <cellStyle name="Обычный 4 5 2 2 2" xfId="1553"/>
    <cellStyle name="Обычный 4 5 2 2 2 2" xfId="1554"/>
    <cellStyle name="Обычный 4 5 2 2 2 2 2" xfId="1555"/>
    <cellStyle name="Обычный 4 5 2 2 2 3" xfId="1556"/>
    <cellStyle name="Обычный 4 5 2 2 3" xfId="1557"/>
    <cellStyle name="Обычный 4 5 2 2 3 2" xfId="1558"/>
    <cellStyle name="Обычный 4 5 2 2 4" xfId="1559"/>
    <cellStyle name="Обычный 4 5 2 3" xfId="1560"/>
    <cellStyle name="Обычный 4 5 2 3 2" xfId="1561"/>
    <cellStyle name="Обычный 4 5 2 3 2 2" xfId="1562"/>
    <cellStyle name="Обычный 4 5 2 3 3" xfId="1563"/>
    <cellStyle name="Обычный 4 5 2 4" xfId="1564"/>
    <cellStyle name="Обычный 4 5 2 4 2" xfId="1565"/>
    <cellStyle name="Обычный 4 5 2 5" xfId="1566"/>
    <cellStyle name="Обычный 4 5 3" xfId="1567"/>
    <cellStyle name="Обычный 4 5 3 2" xfId="1568"/>
    <cellStyle name="Обычный 4 5 3 2 2" xfId="1569"/>
    <cellStyle name="Обычный 4 5 3 2 2 2" xfId="1570"/>
    <cellStyle name="Обычный 4 5 3 2 3" xfId="1571"/>
    <cellStyle name="Обычный 4 5 3 3" xfId="1572"/>
    <cellStyle name="Обычный 4 5 3 3 2" xfId="1573"/>
    <cellStyle name="Обычный 4 5 3 4" xfId="1574"/>
    <cellStyle name="Обычный 4 5 4" xfId="1575"/>
    <cellStyle name="Обычный 4 5 4 2" xfId="1576"/>
    <cellStyle name="Обычный 4 5 4 2 2" xfId="1577"/>
    <cellStyle name="Обычный 4 5 4 3" xfId="1578"/>
    <cellStyle name="Обычный 4 5 5" xfId="1579"/>
    <cellStyle name="Обычный 4 5 5 2" xfId="1580"/>
    <cellStyle name="Обычный 4 5 6" xfId="1581"/>
    <cellStyle name="Обычный 4 5 7" xfId="1582"/>
    <cellStyle name="Обычный 4 6" xfId="1583"/>
    <cellStyle name="Обычный 4 6 2" xfId="1584"/>
    <cellStyle name="Обычный 4 6 2 2" xfId="1585"/>
    <cellStyle name="Обычный 4 6 2 2 2" xfId="1586"/>
    <cellStyle name="Обычный 4 6 2 2 2 2" xfId="1587"/>
    <cellStyle name="Обычный 4 6 2 2 2 2 2" xfId="1588"/>
    <cellStyle name="Обычный 4 6 2 2 2 3" xfId="1589"/>
    <cellStyle name="Обычный 4 6 2 2 3" xfId="1590"/>
    <cellStyle name="Обычный 4 6 2 2 3 2" xfId="1591"/>
    <cellStyle name="Обычный 4 6 2 2 4" xfId="1592"/>
    <cellStyle name="Обычный 4 6 2 3" xfId="1593"/>
    <cellStyle name="Обычный 4 6 2 3 2" xfId="1594"/>
    <cellStyle name="Обычный 4 6 2 3 2 2" xfId="1595"/>
    <cellStyle name="Обычный 4 6 2 3 3" xfId="1596"/>
    <cellStyle name="Обычный 4 6 2 4" xfId="1597"/>
    <cellStyle name="Обычный 4 6 2 4 2" xfId="1598"/>
    <cellStyle name="Обычный 4 6 2 5" xfId="1599"/>
    <cellStyle name="Обычный 4 6 3" xfId="1600"/>
    <cellStyle name="Обычный 4 6 3 2" xfId="1601"/>
    <cellStyle name="Обычный 4 6 3 2 2" xfId="1602"/>
    <cellStyle name="Обычный 4 6 3 2 2 2" xfId="1603"/>
    <cellStyle name="Обычный 4 6 3 2 3" xfId="1604"/>
    <cellStyle name="Обычный 4 6 3 3" xfId="1605"/>
    <cellStyle name="Обычный 4 6 3 3 2" xfId="1606"/>
    <cellStyle name="Обычный 4 6 3 4" xfId="1607"/>
    <cellStyle name="Обычный 4 6 4" xfId="1608"/>
    <cellStyle name="Обычный 4 6 4 2" xfId="1609"/>
    <cellStyle name="Обычный 4 6 4 2 2" xfId="1610"/>
    <cellStyle name="Обычный 4 6 4 3" xfId="1611"/>
    <cellStyle name="Обычный 4 6 5" xfId="1612"/>
    <cellStyle name="Обычный 4 6 5 2" xfId="1613"/>
    <cellStyle name="Обычный 4 6 6" xfId="1614"/>
    <cellStyle name="Обычный 4 7" xfId="1615"/>
    <cellStyle name="Обычный 4 7 2" xfId="1616"/>
    <cellStyle name="Обычный 4 7 2 2" xfId="1617"/>
    <cellStyle name="Обычный 4 7 2 2 2" xfId="1618"/>
    <cellStyle name="Обычный 4 7 2 2 2 2" xfId="1619"/>
    <cellStyle name="Обычный 4 7 2 2 3" xfId="1620"/>
    <cellStyle name="Обычный 4 7 2 3" xfId="1621"/>
    <cellStyle name="Обычный 4 7 2 3 2" xfId="1622"/>
    <cellStyle name="Обычный 4 7 2 4" xfId="1623"/>
    <cellStyle name="Обычный 4 7 3" xfId="1624"/>
    <cellStyle name="Обычный 4 7 3 2" xfId="1625"/>
    <cellStyle name="Обычный 4 7 3 2 2" xfId="1626"/>
    <cellStyle name="Обычный 4 7 3 3" xfId="1627"/>
    <cellStyle name="Обычный 4 7 4" xfId="1628"/>
    <cellStyle name="Обычный 4 7 4 2" xfId="1629"/>
    <cellStyle name="Обычный 4 7 5" xfId="1630"/>
    <cellStyle name="Обычный 4 8" xfId="1631"/>
    <cellStyle name="Обычный 4 8 2" xfId="1632"/>
    <cellStyle name="Обычный 4 8 2 2" xfId="1633"/>
    <cellStyle name="Обычный 4 8 2 2 2" xfId="1634"/>
    <cellStyle name="Обычный 4 8 2 3" xfId="1635"/>
    <cellStyle name="Обычный 4 8 3" xfId="1636"/>
    <cellStyle name="Обычный 4 8 3 2" xfId="1637"/>
    <cellStyle name="Обычный 4 8 4" xfId="1638"/>
    <cellStyle name="Обычный 4 9" xfId="1639"/>
    <cellStyle name="Обычный 4 9 2" xfId="1640"/>
    <cellStyle name="Обычный 4 9 2 2" xfId="1641"/>
    <cellStyle name="Обычный 4 9 3" xfId="1642"/>
    <cellStyle name="Обычный 5 6" xfId="1643"/>
    <cellStyle name="Обычный 5 2" xfId="1644"/>
    <cellStyle name="Обычный 5 2 2" xfId="1645"/>
    <cellStyle name="Обычный 5 2 2 2" xfId="1646"/>
    <cellStyle name="Обычный 5 2 3" xfId="1647"/>
    <cellStyle name="Обычный 5 2 3 2" xfId="1648"/>
    <cellStyle name="Обычный 5 2 4" xfId="1649"/>
    <cellStyle name="Обычный 5 3" xfId="1650"/>
    <cellStyle name="Обычный 5 3 2" xfId="1651"/>
    <cellStyle name="Обычный 5 4" xfId="1652"/>
    <cellStyle name="Обычный 5 5" xfId="1653"/>
    <cellStyle name="Обычный 6 9" xfId="1654"/>
    <cellStyle name="Обычный 6 2 10" xfId="1655"/>
    <cellStyle name="Обычный 6 2 2 9" xfId="1656"/>
    <cellStyle name="Обычный 6 2 2 2 6" xfId="1657"/>
    <cellStyle name="Обычный 6 2 3 9" xfId="1658"/>
    <cellStyle name="Обычный 6 2 4 5" xfId="1659"/>
    <cellStyle name="Обычный 6 3 5" xfId="1660"/>
    <cellStyle name="Обычный 6 3 2 6" xfId="1661"/>
    <cellStyle name="Обычный 6 3 2 2 5" xfId="1662"/>
    <cellStyle name="Обычный 6 3 3 2" xfId="1663"/>
    <cellStyle name="Обычный 6 4 5" xfId="1664"/>
    <cellStyle name="Обычный 6 5 4" xfId="1665"/>
    <cellStyle name="Обычный 7 4" xfId="1666"/>
    <cellStyle name="Обычный 7 2 8" xfId="1667"/>
    <cellStyle name="Обычный 7 2 2 5" xfId="1668"/>
    <cellStyle name="Обычный 7 3" xfId="1669"/>
    <cellStyle name="Обычный 8 6" xfId="1670"/>
    <cellStyle name="Обычный 8 2" xfId="1671"/>
    <cellStyle name="Обычный 8 2 2" xfId="1672"/>
    <cellStyle name="Обычный 8 2 2 2" xfId="1673"/>
    <cellStyle name="Обычный 8 2 3" xfId="1674"/>
    <cellStyle name="Обычный 8 2 4" xfId="1675"/>
    <cellStyle name="Обычный 8 3" xfId="1676"/>
    <cellStyle name="Обычный 8 3 2" xfId="1677"/>
    <cellStyle name="Обычный 8 3 3" xfId="1678"/>
    <cellStyle name="Обычный 8 4" xfId="1679"/>
    <cellStyle name="Обычный 8 5" xfId="1680"/>
    <cellStyle name="Обычный 9 7" xfId="1681"/>
    <cellStyle name="Обычный 9 2 5" xfId="1682"/>
    <cellStyle name="Обычный 9 2 2 5" xfId="1683"/>
    <cellStyle name="Обычный 9 2 3 2" xfId="1684"/>
    <cellStyle name="Обычный 9 3 6" xfId="1685"/>
    <cellStyle name="Обычный 9 3 2 5" xfId="1686"/>
    <cellStyle name="Обычный 9 4 2" xfId="1687"/>
    <cellStyle name="Обычный 9 5 5" xfId="1688"/>
    <cellStyle name="Плохой 3" xfId="1689"/>
    <cellStyle name="Примечание 2 2" xfId="1690"/>
    <cellStyle name="Примечание 2 2 2" xfId="1691"/>
    <cellStyle name="Примечание 2 3" xfId="1692"/>
    <cellStyle name="Процентный 10" xfId="1693"/>
    <cellStyle name="Процентный 11" xfId="1694"/>
    <cellStyle name="Процентный 12" xfId="1695"/>
    <cellStyle name="Процентный 2 2" xfId="1696"/>
    <cellStyle name="Процентный 2 2 2" xfId="1697"/>
    <cellStyle name="Процентный 2 3" xfId="1698"/>
    <cellStyle name="Процентный 2 4" xfId="1699"/>
    <cellStyle name="Процентный 3 5" xfId="1700"/>
    <cellStyle name="Процентный 3 2" xfId="1701"/>
    <cellStyle name="Процентный 4" xfId="1702"/>
    <cellStyle name="Процентный 5" xfId="1703"/>
    <cellStyle name="Процентный 6" xfId="1704"/>
    <cellStyle name="Процентный 6 2" xfId="1705"/>
    <cellStyle name="Процентный 7" xfId="1706"/>
    <cellStyle name="Процентный 8" xfId="1707"/>
    <cellStyle name="Процентный 9" xfId="1708"/>
    <cellStyle name="Сверхулин" xfId="1709"/>
    <cellStyle name="Стиль 1 2" xfId="1710"/>
    <cellStyle name="Стиль 1 3" xfId="1711"/>
    <cellStyle name="Стиль 1 4" xfId="1712"/>
    <cellStyle name="Стиль 1 5" xfId="1713"/>
    <cellStyle name="Стиль 1 6" xfId="1714"/>
    <cellStyle name="Стиль 1 7" xfId="1715"/>
    <cellStyle name="Стиль 1_Книга2" xfId="1716"/>
    <cellStyle name="Стиль 10" xfId="1717"/>
    <cellStyle name="Стиль 12" xfId="1718"/>
    <cellStyle name="Стиль 8" xfId="1719"/>
    <cellStyle name="Стиль 9" xfId="1720"/>
    <cellStyle name="ТаблицаТекст" xfId="1721"/>
    <cellStyle name="Текстовый" xfId="1722"/>
    <cellStyle name="Текстовый 2" xfId="1723"/>
    <cellStyle name="Финансовый 10" xfId="1724"/>
    <cellStyle name="Финансовый 10 2" xfId="1725"/>
    <cellStyle name="Финансовый 11" xfId="1726"/>
    <cellStyle name="Финансовый 12" xfId="1727"/>
    <cellStyle name="Финансовый 13" xfId="1728"/>
    <cellStyle name="Финансовый 14" xfId="1729"/>
    <cellStyle name="Финансовый 15" xfId="1730"/>
    <cellStyle name="Финансовый 16" xfId="1731"/>
    <cellStyle name="Финансовый 17" xfId="1732"/>
    <cellStyle name="Финансовый 18" xfId="1733"/>
    <cellStyle name="Финансовый 2 11" xfId="1734"/>
    <cellStyle name="Финансовый 2 10" xfId="1735"/>
    <cellStyle name="Финансовый 2 2 7" xfId="1736"/>
    <cellStyle name="Финансовый 2 2 2 6" xfId="1737"/>
    <cellStyle name="Финансовый 2 2 3 2" xfId="1738"/>
    <cellStyle name="Финансовый 2 3 5" xfId="1739"/>
    <cellStyle name="Финансовый 2 3 2 4" xfId="1740"/>
    <cellStyle name="Финансовый 2 3 3 5" xfId="1741"/>
    <cellStyle name="Финансовый 2 4 4" xfId="1742"/>
    <cellStyle name="Финансовый 2 5 2" xfId="1743"/>
    <cellStyle name="Финансовый 2 6 2" xfId="1744"/>
    <cellStyle name="Финансовый 2 7 2" xfId="1745"/>
    <cellStyle name="Финансовый 2 8" xfId="1746"/>
    <cellStyle name="Финансовый 2 9" xfId="1747"/>
    <cellStyle name="Финансовый 3 8" xfId="1748"/>
    <cellStyle name="Финансовый 3 2 5" xfId="1749"/>
    <cellStyle name="Финансовый 3 3 5" xfId="1750"/>
    <cellStyle name="Финансовый 4" xfId="1751"/>
    <cellStyle name="Финансовый 4 2" xfId="1752"/>
    <cellStyle name="Финансовый 4 3" xfId="1753"/>
    <cellStyle name="Финансовый 5" xfId="1754"/>
    <cellStyle name="Финансовый 5 2" xfId="1755"/>
    <cellStyle name="Финансовый 6" xfId="1756"/>
    <cellStyle name="Финансовый 7" xfId="1757"/>
    <cellStyle name="Финансовый 7 2" xfId="1758"/>
    <cellStyle name="Финансовый 8" xfId="1759"/>
    <cellStyle name="Финансовый 9" xfId="1760"/>
    <cellStyle name="Финансовый 9 2" xfId="1761"/>
    <cellStyle name="Формула" xfId="1762"/>
    <cellStyle name="Формула 2" xfId="1763"/>
    <cellStyle name="ФормулаВБ" xfId="1764"/>
    <cellStyle name="ФормулаНаКонтроль" xfId="1765"/>
    <cellStyle name="Обычный 31" xfId="1766"/>
    <cellStyle name="20% - Акцент1 3" xfId="1767"/>
    <cellStyle name="20% - Акцент2 3" xfId="1768"/>
    <cellStyle name="20% - Акцент3 3" xfId="1769"/>
    <cellStyle name="20% - Акцент4 3" xfId="1770"/>
    <cellStyle name="20% - Акцент5 3" xfId="1771"/>
    <cellStyle name="20% - Акцент6 3" xfId="1772"/>
    <cellStyle name="40% - Акцент1 3" xfId="1773"/>
    <cellStyle name="40% - Акцент2 3" xfId="1774"/>
    <cellStyle name="40% - Акцент3 3" xfId="1775"/>
    <cellStyle name="40% - Акцент4 3" xfId="1776"/>
    <cellStyle name="40% - Акцент5 3" xfId="1777"/>
    <cellStyle name="40% - Акцент6 3" xfId="1778"/>
    <cellStyle name="60% - Акцент1 3" xfId="1779"/>
    <cellStyle name="60% - Акцент2 3" xfId="1780"/>
    <cellStyle name="60% - Акцент3 3" xfId="1781"/>
    <cellStyle name="60% - Акцент4 3" xfId="1782"/>
    <cellStyle name="60% - Акцент5 3" xfId="1783"/>
    <cellStyle name="60% - Акцент6 3" xfId="1784"/>
    <cellStyle name="Акцент1 3" xfId="1785"/>
    <cellStyle name="Акцент2 3" xfId="1786"/>
    <cellStyle name="Акцент3 3" xfId="1787"/>
    <cellStyle name="Акцент4 3" xfId="1788"/>
    <cellStyle name="Акцент5 3" xfId="1789"/>
    <cellStyle name="Акцент6 3" xfId="1790"/>
    <cellStyle name="Ввод  3" xfId="1791"/>
    <cellStyle name="Вывод 3" xfId="1792"/>
    <cellStyle name="Вычисление 3" xfId="1793"/>
    <cellStyle name="Заголовок 1 3" xfId="1794"/>
    <cellStyle name="Заголовок 2 3" xfId="1795"/>
    <cellStyle name="Заголовок 3 3" xfId="1796"/>
    <cellStyle name="Заголовок 4 3" xfId="1797"/>
    <cellStyle name="Итог 3" xfId="1798"/>
    <cellStyle name="Контрольная ячейка 3" xfId="1799"/>
    <cellStyle name="Название 3" xfId="1800"/>
    <cellStyle name="Нейтральный 3" xfId="1801"/>
    <cellStyle name="Обычный 2 15" xfId="1802"/>
    <cellStyle name="Обычный 2 2 6" xfId="1803"/>
    <cellStyle name="Обычный 3 2 6" xfId="1804"/>
    <cellStyle name="Обычный 32" xfId="1805"/>
    <cellStyle name="Обычный 33" xfId="1806"/>
    <cellStyle name="Плохой 4" xfId="1807"/>
    <cellStyle name="Пояснение 3" xfId="1808"/>
    <cellStyle name="Примечание 3" xfId="1809"/>
    <cellStyle name="Связанная ячейка 3" xfId="1810"/>
    <cellStyle name="Текст предупреждения 3" xfId="1811"/>
    <cellStyle name="Хороший 3" xfId="1812"/>
    <cellStyle name="Обычный 33 2" xfId="1813"/>
    <cellStyle name="Обычный 35" xfId="1814"/>
    <cellStyle name="Обычный 34" xfId="1815"/>
    <cellStyle name="Обычный 36" xfId="1816"/>
    <cellStyle name="Обычный 37" xfId="1817"/>
    <cellStyle name="Обычный 38" xfId="1818"/>
    <cellStyle name="Финансовый 19" xfId="1819"/>
    <cellStyle name="Процентный 4 6" xfId="1820"/>
    <cellStyle name="%" xfId="1821"/>
    <cellStyle name="%_Inputs" xfId="1822"/>
    <cellStyle name="%_Inputs (const)" xfId="1823"/>
    <cellStyle name="%_Inputs Co" xfId="1824"/>
    <cellStyle name="_Model_RAB Мой" xfId="1825"/>
    <cellStyle name="_Model_RAB_MRSK_svod" xfId="1826"/>
    <cellStyle name="_выручка по присоединениям2" xfId="1827"/>
    <cellStyle name="_Исходные данные для модели" xfId="1828"/>
    <cellStyle name="_МОДЕЛЬ_1 (2)" xfId="1829"/>
    <cellStyle name="_НВВ 2009 постатейно свод по филиалам_09_02_09" xfId="1830"/>
    <cellStyle name="_НВВ 2009 постатейно свод по филиалам_для Валентина" xfId="1831"/>
    <cellStyle name="_Омск" xfId="1832"/>
    <cellStyle name="_пр 5 тариф RAB" xfId="1833"/>
    <cellStyle name="_Предожение _ДБП_2009 г ( согласованные БП)  (2)" xfId="1834"/>
    <cellStyle name="_Приложение МТС-3-КС" xfId="1835"/>
    <cellStyle name="_Приложение-МТС--2-1" xfId="1836"/>
    <cellStyle name="_Расчет RAB_22072008" xfId="1837"/>
    <cellStyle name="_Расчет RAB_Лен и МОЭСК_с 2010 года_14.04.2009_со сглаж_version 3.0_без ФСК" xfId="1838"/>
    <cellStyle name="_Свод по ИПР (2)" xfId="1839"/>
    <cellStyle name="_Смета по тарифам свод 07" xfId="1840"/>
    <cellStyle name="_таблицы для расчетов28-04-08_2006-2009_прибыль корр_по ИА" xfId="1841"/>
    <cellStyle name="_таблицы для расчетов28-04-08_2006-2009с ИА" xfId="1842"/>
    <cellStyle name="_Форма 6  РТК.xls(отчет по Адр пр. ЛО)" xfId="1843"/>
    <cellStyle name="_Формат разбивки по МРСК_РСК" xfId="1844"/>
    <cellStyle name="_Формат_для Согласования" xfId="1845"/>
    <cellStyle name="”ќђќ‘ћ‚›‰" xfId="1846"/>
    <cellStyle name="”љ‘ђћ‚ђќќ›‰" xfId="1847"/>
    <cellStyle name="„…ќ…†ќ›‰" xfId="1848"/>
    <cellStyle name="‡ђѓћ‹ћ‚ћљ1" xfId="1849"/>
    <cellStyle name="‡ђѓћ‹ћ‚ћљ2" xfId="1850"/>
    <cellStyle name="’ћѓћ‚›‰" xfId="1851"/>
    <cellStyle name="account" xfId="1852"/>
    <cellStyle name="Accounting" xfId="1853"/>
    <cellStyle name="Ăčďĺđńńűëęŕ" xfId="1854"/>
    <cellStyle name="Áĺççŕůčňíűé" xfId="1855"/>
    <cellStyle name="Äĺíĺćíűé [0]_(ňŕá 3č)" xfId="1856"/>
    <cellStyle name="Äĺíĺćíűé_(ňŕá 3č)" xfId="1857"/>
    <cellStyle name="Anna" xfId="1858"/>
    <cellStyle name="AP_AR_UPS" xfId="1859"/>
    <cellStyle name="BackGround_General" xfId="1860"/>
    <cellStyle name="blank" xfId="1861"/>
    <cellStyle name="Blue_Calculation" xfId="1862"/>
    <cellStyle name="Calculation 2" xfId="1863"/>
    <cellStyle name="Check" xfId="1864"/>
    <cellStyle name="Check 2" xfId="1865"/>
    <cellStyle name="Comma0" xfId="1866"/>
    <cellStyle name="Çŕůčňíűé" xfId="1867"/>
    <cellStyle name="Currency [0] 2" xfId="1868"/>
    <cellStyle name="Currency [0] 3" xfId="1869"/>
    <cellStyle name="Currency [0] 4" xfId="1870"/>
    <cellStyle name="Currency0" xfId="1871"/>
    <cellStyle name="date" xfId="1872"/>
    <cellStyle name="Dates" xfId="1873"/>
    <cellStyle name="Dezimal [0]_Compiling Utility Macros" xfId="1874"/>
    <cellStyle name="Dezimal_Compiling Utility Macros" xfId="1875"/>
    <cellStyle name="E-mail" xfId="1876"/>
    <cellStyle name="Fixed" xfId="1877"/>
    <cellStyle name="Footnotes" xfId="1878"/>
    <cellStyle name="General_Ledger" xfId="1879"/>
    <cellStyle name="Heading" xfId="1880"/>
    <cellStyle name="Heading 3 2" xfId="1881"/>
    <cellStyle name="Heading2" xfId="1882"/>
    <cellStyle name="Hidden" xfId="1883"/>
    <cellStyle name="Hidden 2" xfId="1884"/>
    <cellStyle name="Îáű÷íűé__FES" xfId="1885"/>
    <cellStyle name="Îňęđűâŕâřŕ˙ń˙ ăčďĺđńńűëęŕ" xfId="1886"/>
    <cellStyle name="Inputs" xfId="1887"/>
    <cellStyle name="Inputs (const)" xfId="1888"/>
    <cellStyle name="Inputs Co" xfId="1889"/>
    <cellStyle name="Just_Table" xfId="1890"/>
    <cellStyle name="LeftTitle" xfId="1891"/>
    <cellStyle name="No_Input" xfId="1892"/>
    <cellStyle name="Normal_38" xfId="1893"/>
    <cellStyle name="Ôčíŕíńîâűé [0]_(ňŕá 3č)" xfId="1894"/>
    <cellStyle name="Ôčíŕíńîâűé_(ňŕá 3č)" xfId="1895"/>
    <cellStyle name="PageHeading" xfId="1896"/>
    <cellStyle name="QTitle" xfId="1897"/>
    <cellStyle name="QTitle 2" xfId="1898"/>
    <cellStyle name="range" xfId="1899"/>
    <cellStyle name="SEM-BPS-data" xfId="1900"/>
    <cellStyle name="SEM-BPS-head" xfId="1901"/>
    <cellStyle name="SEM-BPS-headdata" xfId="1902"/>
    <cellStyle name="SEM-BPS-headkey" xfId="1903"/>
    <cellStyle name="SEM-BPS-input-on" xfId="1904"/>
    <cellStyle name="SEM-BPS-key" xfId="1905"/>
    <cellStyle name="SEM-BPS-sub1" xfId="1906"/>
    <cellStyle name="SEM-BPS-sub2" xfId="1907"/>
    <cellStyle name="SEM-BPS-total" xfId="1908"/>
    <cellStyle name="Show_Sell" xfId="1909"/>
    <cellStyle name="Standard_Anpassen der Amortisation" xfId="1910"/>
    <cellStyle name="Table" xfId="1911"/>
    <cellStyle name="Table Heading" xfId="1912"/>
    <cellStyle name="Validation" xfId="1913"/>
    <cellStyle name="white" xfId="1914"/>
    <cellStyle name="Wдhrung [0]_Compiling Utility Macros" xfId="1915"/>
    <cellStyle name="Wдhrung_Compiling Utility Macros" xfId="1916"/>
    <cellStyle name="YelNumbersCurr" xfId="1917"/>
    <cellStyle name="YelNumbersCurr 2" xfId="1918"/>
    <cellStyle name="Внешняя сылка" xfId="1919"/>
    <cellStyle name="Значение 2" xfId="1920"/>
    <cellStyle name="Зоголовок" xfId="1921"/>
    <cellStyle name="зфпуруфвштп" xfId="1922"/>
    <cellStyle name="йешеду" xfId="1923"/>
    <cellStyle name="Итого" xfId="1924"/>
    <cellStyle name="Итого 2" xfId="1925"/>
    <cellStyle name="Итого 2 2" xfId="1926"/>
    <cellStyle name="Итого 3" xfId="1927"/>
    <cellStyle name="Итого 3 2" xfId="1928"/>
    <cellStyle name="Итого 4" xfId="1929"/>
    <cellStyle name="Мой заголовок листа 2" xfId="1930"/>
    <cellStyle name="Мои наименования показателей 2" xfId="1931"/>
    <cellStyle name="Мои наименования показателей 3" xfId="1932"/>
    <cellStyle name="Мои наименования показателей 4" xfId="1933"/>
    <cellStyle name="Обычный 2 10 2 2" xfId="1934"/>
    <cellStyle name="Обычный 2 10 2 3" xfId="1935"/>
    <cellStyle name="Обычный 2 10 2 4" xfId="1936"/>
    <cellStyle name="Обычный 2 10 3" xfId="1937"/>
    <cellStyle name="Обычный 2 10 4" xfId="1938"/>
    <cellStyle name="Обычный 2 10 5" xfId="1939"/>
    <cellStyle name="Обычный 2 3 2 3" xfId="1940"/>
    <cellStyle name="Обычный 2 3 2 4" xfId="1941"/>
    <cellStyle name="Обычный 2 3 2 5" xfId="1942"/>
    <cellStyle name="Обычный 2 3 6" xfId="1943"/>
    <cellStyle name="Обычный 2 4 2 2" xfId="1944"/>
    <cellStyle name="Обычный 2 4 2 3" xfId="1945"/>
    <cellStyle name="Обычный 2 4 2 4" xfId="1946"/>
    <cellStyle name="Обычный 2 4 3 2" xfId="1947"/>
    <cellStyle name="Обычный 2 4 4" xfId="1948"/>
    <cellStyle name="Обычный 2 7 2" xfId="1949"/>
    <cellStyle name="Обычный 2 7 2 2" xfId="1950"/>
    <cellStyle name="Обычный 2 7 2 3" xfId="1951"/>
    <cellStyle name="Обычный 2 7 2 4" xfId="1952"/>
    <cellStyle name="Обычный 2 7 3" xfId="1953"/>
    <cellStyle name="Обычный 2 7 4" xfId="1954"/>
    <cellStyle name="Обычный 2 7 5" xfId="1955"/>
    <cellStyle name="Обычный 2 8 2" xfId="1956"/>
    <cellStyle name="Обычный 2 8 2 2" xfId="1957"/>
    <cellStyle name="Обычный 2 8 2 3" xfId="1958"/>
    <cellStyle name="Обычный 2 8 2 4" xfId="1959"/>
    <cellStyle name="Обычный 2 8 3" xfId="1960"/>
    <cellStyle name="Обычный 2 8 4" xfId="1961"/>
    <cellStyle name="Обычный 2 8 5" xfId="1962"/>
    <cellStyle name="Обычный 2 9 2" xfId="1963"/>
    <cellStyle name="Обычный 2 9 2 2" xfId="1964"/>
    <cellStyle name="Обычный 2 9 2 3" xfId="1965"/>
    <cellStyle name="Обычный 2 9 2 4" xfId="1966"/>
    <cellStyle name="Обычный 2 9 3" xfId="1967"/>
    <cellStyle name="Обычный 2 9 4" xfId="1968"/>
    <cellStyle name="Обычный 2 9 5" xfId="1969"/>
    <cellStyle name="Обычный 3 2 2 3" xfId="1970"/>
    <cellStyle name="Обычный 3 2 2 4" xfId="1971"/>
    <cellStyle name="Обычный 4_Исходные данные для модели" xfId="1972"/>
    <cellStyle name="Обычный 7 2 3 5" xfId="1973"/>
    <cellStyle name="Обычный 7 2 4 5" xfId="1974"/>
    <cellStyle name="Обычный 9 6" xfId="1975"/>
    <cellStyle name="По центру с переносом" xfId="1976"/>
    <cellStyle name="По ширине с переносом" xfId="1977"/>
    <cellStyle name="Поле ввода" xfId="1978"/>
    <cellStyle name="Процентный 3 3" xfId="1979"/>
    <cellStyle name="Процентный 4 2" xfId="1980"/>
    <cellStyle name="Процентный 4 2 2" xfId="1981"/>
    <cellStyle name="Процентный 4 2 3" xfId="1982"/>
    <cellStyle name="Процентный 4 2 4" xfId="1983"/>
    <cellStyle name="Процентный 4 3" xfId="1984"/>
    <cellStyle name="Процентный 4 4" xfId="1985"/>
    <cellStyle name="Процентный 4 5" xfId="1986"/>
    <cellStyle name="Проценты_формула" xfId="1987"/>
    <cellStyle name="ТЕКСТ" xfId="1988"/>
    <cellStyle name="Текст 2" xfId="1989"/>
    <cellStyle name="Текст 2 2" xfId="1990"/>
    <cellStyle name="Тысячи [0]_22гк" xfId="1991"/>
    <cellStyle name="Тысячи_22гк" xfId="1992"/>
    <cellStyle name="Финансовый 2 2 2 2 5" xfId="1993"/>
    <cellStyle name="Финансовый 3 2 2 5" xfId="1994"/>
    <cellStyle name="Финансовый 3 2 3 5" xfId="1995"/>
    <cellStyle name="Финансовый 3 2 4 5" xfId="1996"/>
    <cellStyle name="Финансовый 3 4 5" xfId="1997"/>
    <cellStyle name="Финансовый 4 4" xfId="1998"/>
    <cellStyle name="Формула 3" xfId="1999"/>
    <cellStyle name="Формула 3 2" xfId="2000"/>
    <cellStyle name="Формула 4" xfId="2001"/>
    <cellStyle name="Формула_5" xfId="2002"/>
    <cellStyle name="ФормулаВБ 2" xfId="2003"/>
    <cellStyle name="ФормулаВБ 3" xfId="2004"/>
    <cellStyle name="ФормулаНаКонтроль 2" xfId="2005"/>
    <cellStyle name="ФормулаНаКонтроль 2 2" xfId="2006"/>
    <cellStyle name="ФормулаНаКонтроль 3" xfId="2007"/>
    <cellStyle name="ФормулаНаКонтроль_GRES.2007.5" xfId="2008"/>
    <cellStyle name="Цифры по центру с десятыми" xfId="2009"/>
    <cellStyle name="Цифры по центру с десятыми 2" xfId="2010"/>
    <cellStyle name="Числовой" xfId="2011"/>
    <cellStyle name="Числовой 2" xfId="2012"/>
    <cellStyle name="Числовой 2 2" xfId="2013"/>
    <cellStyle name="Числовой 3" xfId="2014"/>
    <cellStyle name="Џђћ–…ќ’ќ›‰" xfId="2015"/>
    <cellStyle name="Шапка таблицы" xfId="2016"/>
    <cellStyle name="Шапка таблицы 2" xfId="2017"/>
    <cellStyle name="Шапка таблицы 2 2" xfId="2018"/>
    <cellStyle name="Шапка таблицы 3" xfId="2019"/>
    <cellStyle name="Шапка таблицы 3 2" xfId="2020"/>
    <cellStyle name="Шапка таблицы 4" xfId="2021"/>
    <cellStyle name="Обычный 39" xfId="2022"/>
    <cellStyle name="Обычный 40" xfId="2023"/>
    <cellStyle name="Обычный 41" xfId="2024"/>
    <cellStyle name="Денежный 3 3" xfId="2025"/>
    <cellStyle name="Обычный 10 2 3" xfId="2026"/>
    <cellStyle name="Обычный 10 2 2 2" xfId="2027"/>
    <cellStyle name="Обычный 10 3 2" xfId="2028"/>
    <cellStyle name="Обычный 10 5 2" xfId="2029"/>
    <cellStyle name="Обычный 11 2 3 2" xfId="2030"/>
    <cellStyle name="Обычный 11 4 2" xfId="2031"/>
    <cellStyle name="Обычный 12 2 2 2" xfId="2032"/>
    <cellStyle name="Обычный 13 2 2" xfId="2033"/>
    <cellStyle name="Обычный 13 3 2" xfId="2034"/>
    <cellStyle name="Обычный 14 2 2" xfId="2035"/>
    <cellStyle name="Обычный 19 2" xfId="2036"/>
    <cellStyle name="Обычный 2 10 6" xfId="2037"/>
    <cellStyle name="Обычный 2 2 3 2 4" xfId="2038"/>
    <cellStyle name="Обычный 2 2 3 2 2 3" xfId="2039"/>
    <cellStyle name="Обычный 2 2 3 2 2 2 2" xfId="2040"/>
    <cellStyle name="Обычный 2 2 3 2 3 2" xfId="2041"/>
    <cellStyle name="Обычный 2 2 3 4 2" xfId="2042"/>
    <cellStyle name="Обычный 2 2 3 5 2" xfId="2043"/>
    <cellStyle name="Обычный 2 2 4 2 2" xfId="2044"/>
    <cellStyle name="Обычный 2 3 7" xfId="2045"/>
    <cellStyle name="Обычный 2 3 2 6" xfId="2046"/>
    <cellStyle name="Обычный 2 4 5" xfId="2047"/>
    <cellStyle name="Обычный 2 4 2 5" xfId="2048"/>
    <cellStyle name="Обычный 21 2" xfId="2049"/>
    <cellStyle name="Обычный 22 2" xfId="2050"/>
    <cellStyle name="Обычный 23 2" xfId="2051"/>
    <cellStyle name="Обычный 24 2" xfId="2052"/>
    <cellStyle name="Обычный 28 2" xfId="2053"/>
    <cellStyle name="Обычный 3 2 4 2" xfId="2054"/>
    <cellStyle name="Обычный 3 3 2 2" xfId="2055"/>
    <cellStyle name="Обычный 3 5 3" xfId="2056"/>
    <cellStyle name="Обычный 3 7 2" xfId="2057"/>
    <cellStyle name="Обычный 30 2" xfId="2058"/>
    <cellStyle name="Обычный 4 13" xfId="2059"/>
    <cellStyle name="Обычный 4 10 4" xfId="2060"/>
    <cellStyle name="Обычный 4 10 2 3" xfId="2061"/>
    <cellStyle name="Обычный 4 10 2 2 2" xfId="2062"/>
    <cellStyle name="Обычный 4 10 3 2" xfId="2063"/>
    <cellStyle name="Обычный 4 11 3" xfId="2064"/>
    <cellStyle name="Обычный 4 11 2 2" xfId="2065"/>
    <cellStyle name="Обычный 4 2 10" xfId="2066"/>
    <cellStyle name="Обычный 4 2 2 8" xfId="2067"/>
    <cellStyle name="Обычный 4 2 2 2 6" xfId="2068"/>
    <cellStyle name="Обычный 4 2 2 2 2 5" xfId="2069"/>
    <cellStyle name="Обычный 4 2 2 2 2 2 4" xfId="2070"/>
    <cellStyle name="Обычный 4 2 2 2 2 2 2 3" xfId="2071"/>
    <cellStyle name="Обычный 4 2 2 2 2 2 2 2 2" xfId="2072"/>
    <cellStyle name="Обычный 4 2 2 2 2 2 3 2" xfId="2073"/>
    <cellStyle name="Обычный 4 2 2 2 2 3 3" xfId="2074"/>
    <cellStyle name="Обычный 4 2 2 2 2 3 2 2" xfId="2075"/>
    <cellStyle name="Обычный 4 2 2 2 2 4 2" xfId="2076"/>
    <cellStyle name="Обычный 4 2 2 2 3 4" xfId="2077"/>
    <cellStyle name="Обычный 4 2 2 2 3 2 3" xfId="2078"/>
    <cellStyle name="Обычный 4 2 2 2 3 2 2 2" xfId="2079"/>
    <cellStyle name="Обычный 4 2 2 2 3 3 2" xfId="2080"/>
    <cellStyle name="Обычный 4 2 2 2 4 3" xfId="2081"/>
    <cellStyle name="Обычный 4 2 2 2 4 2 2" xfId="2082"/>
    <cellStyle name="Обычный 4 2 2 2 5 2" xfId="2083"/>
    <cellStyle name="Обычный 4 2 2 3 5" xfId="2084"/>
    <cellStyle name="Обычный 4 2 2 3 2 4" xfId="2085"/>
    <cellStyle name="Обычный 4 2 2 3 2 2 3" xfId="2086"/>
    <cellStyle name="Обычный 4 2 2 3 2 2 2 2" xfId="2087"/>
    <cellStyle name="Обычный 4 2 2 3 2 3 2" xfId="2088"/>
    <cellStyle name="Обычный 4 2 2 3 3 3" xfId="2089"/>
    <cellStyle name="Обычный 4 2 2 3 3 2 2" xfId="2090"/>
    <cellStyle name="Обычный 4 2 2 3 4 2" xfId="2091"/>
    <cellStyle name="Обычный 4 2 2 4 4" xfId="2092"/>
    <cellStyle name="Обычный 4 2 2 4 2 3" xfId="2093"/>
    <cellStyle name="Обычный 4 2 2 4 2 2 2" xfId="2094"/>
    <cellStyle name="Обычный 4 2 2 4 3 2" xfId="2095"/>
    <cellStyle name="Обычный 4 2 2 5 3" xfId="2096"/>
    <cellStyle name="Обычный 4 2 2 5 2 2" xfId="2097"/>
    <cellStyle name="Обычный 4 2 2 6 2" xfId="2098"/>
    <cellStyle name="Обычный 4 2 2 7 2" xfId="2099"/>
    <cellStyle name="Обычный 4 2 3 7" xfId="2100"/>
    <cellStyle name="Обычный 4 2 3 2 6" xfId="2101"/>
    <cellStyle name="Обычный 4 2 3 2 2 5" xfId="2102"/>
    <cellStyle name="Обычный 4 2 3 2 2 2 4" xfId="2103"/>
    <cellStyle name="Обычный 4 2 3 2 2 2 2 3" xfId="2104"/>
    <cellStyle name="Обычный 4 2 3 2 2 2 2 2 2" xfId="2105"/>
    <cellStyle name="Обычный 4 2 3 2 2 2 3 2" xfId="2106"/>
    <cellStyle name="Обычный 4 2 3 2 2 3 3" xfId="2107"/>
    <cellStyle name="Обычный 4 2 3 2 2 3 2 2" xfId="2108"/>
    <cellStyle name="Обычный 4 2 3 2 2 4 2" xfId="2109"/>
    <cellStyle name="Обычный 4 2 3 2 3 4" xfId="2110"/>
    <cellStyle name="Обычный 4 2 3 2 3 2 3" xfId="2111"/>
    <cellStyle name="Обычный 4 2 3 2 3 2 2 2" xfId="2112"/>
    <cellStyle name="Обычный 4 2 3 2 3 3 2" xfId="2113"/>
    <cellStyle name="Обычный 4 2 3 2 4 3" xfId="2114"/>
    <cellStyle name="Обычный 4 2 3 2 4 2 2" xfId="2115"/>
    <cellStyle name="Обычный 4 2 3 2 5 2" xfId="2116"/>
    <cellStyle name="Обычный 4 2 3 3 5" xfId="2117"/>
    <cellStyle name="Обычный 4 2 3 3 2 4" xfId="2118"/>
    <cellStyle name="Обычный 4 2 3 3 2 2 3" xfId="2119"/>
    <cellStyle name="Обычный 4 2 3 3 2 2 2 2" xfId="2120"/>
    <cellStyle name="Обычный 4 2 3 3 2 3 2" xfId="2121"/>
    <cellStyle name="Обычный 4 2 3 3 3 3" xfId="2122"/>
    <cellStyle name="Обычный 4 2 3 3 3 2 2" xfId="2123"/>
    <cellStyle name="Обычный 4 2 3 3 4 2" xfId="2124"/>
    <cellStyle name="Обычный 4 2 3 4 4" xfId="2125"/>
    <cellStyle name="Обычный 4 2 3 4 2 3" xfId="2126"/>
    <cellStyle name="Обычный 4 2 3 4 2 2 2" xfId="2127"/>
    <cellStyle name="Обычный 4 2 3 4 3 2" xfId="2128"/>
    <cellStyle name="Обычный 4 2 3 5 3" xfId="2129"/>
    <cellStyle name="Обычный 4 2 3 5 2 2" xfId="2130"/>
    <cellStyle name="Обычный 4 2 3 6 2" xfId="2131"/>
    <cellStyle name="Обычный 4 2 4 7" xfId="2132"/>
    <cellStyle name="Обычный 4 2 4 2 6" xfId="2133"/>
    <cellStyle name="Обычный 4 2 4 2 2 5" xfId="2134"/>
    <cellStyle name="Обычный 4 2 4 2 2 2 4" xfId="2135"/>
    <cellStyle name="Обычный 4 2 4 2 2 2 2 3" xfId="2136"/>
    <cellStyle name="Обычный 4 2 4 2 2 2 2 2 2" xfId="2137"/>
    <cellStyle name="Обычный 4 2 4 2 2 2 3 2" xfId="2138"/>
    <cellStyle name="Обычный 4 2 4 2 2 3 3" xfId="2139"/>
    <cellStyle name="Обычный 4 2 4 2 2 3 2 2" xfId="2140"/>
    <cellStyle name="Обычный 4 2 4 2 2 4 2" xfId="2141"/>
    <cellStyle name="Обычный 4 2 4 2 3 4" xfId="2142"/>
    <cellStyle name="Обычный 4 2 4 2 3 2 3" xfId="2143"/>
    <cellStyle name="Обычный 4 2 4 2 3 2 2 2" xfId="2144"/>
    <cellStyle name="Обычный 4 2 4 2 3 3 2" xfId="2145"/>
    <cellStyle name="Обычный 4 2 4 2 4 3" xfId="2146"/>
    <cellStyle name="Обычный 4 2 4 2 4 2 2" xfId="2147"/>
    <cellStyle name="Обычный 4 2 4 2 5 2" xfId="2148"/>
    <cellStyle name="Обычный 4 2 4 3 5" xfId="2149"/>
    <cellStyle name="Обычный 4 2 4 3 2 4" xfId="2150"/>
    <cellStyle name="Обычный 4 2 4 3 2 2 3" xfId="2151"/>
    <cellStyle name="Обычный 4 2 4 3 2 2 2 2" xfId="2152"/>
    <cellStyle name="Обычный 4 2 4 3 2 3 2" xfId="2153"/>
    <cellStyle name="Обычный 4 2 4 3 3 3" xfId="2154"/>
    <cellStyle name="Обычный 4 2 4 3 3 2 2" xfId="2155"/>
    <cellStyle name="Обычный 4 2 4 3 4 2" xfId="2156"/>
    <cellStyle name="Обычный 4 2 4 4 4" xfId="2157"/>
    <cellStyle name="Обычный 4 2 4 4 2 3" xfId="2158"/>
    <cellStyle name="Обычный 4 2 4 4 2 2 2" xfId="2159"/>
    <cellStyle name="Обычный 4 2 4 4 3 2" xfId="2160"/>
    <cellStyle name="Обычный 4 2 4 5 3" xfId="2161"/>
    <cellStyle name="Обычный 4 2 4 5 2 2" xfId="2162"/>
    <cellStyle name="Обычный 4 2 4 6 2" xfId="2163"/>
    <cellStyle name="Обычный 4 2 5 6" xfId="2164"/>
    <cellStyle name="Обычный 4 2 5 2 5" xfId="2165"/>
    <cellStyle name="Обычный 4 2 5 2 2 4" xfId="2166"/>
    <cellStyle name="Обычный 4 2 5 2 2 2 3" xfId="2167"/>
    <cellStyle name="Обычный 4 2 5 2 2 2 2 2" xfId="2168"/>
    <cellStyle name="Обычный 4 2 5 2 2 3 2" xfId="2169"/>
    <cellStyle name="Обычный 4 2 5 2 3 3" xfId="2170"/>
    <cellStyle name="Обычный 4 2 5 2 3 2 2" xfId="2171"/>
    <cellStyle name="Обычный 4 2 5 2 4 2" xfId="2172"/>
    <cellStyle name="Обычный 4 2 5 3 4" xfId="2173"/>
    <cellStyle name="Обычный 4 2 5 3 2 3" xfId="2174"/>
    <cellStyle name="Обычный 4 2 5 3 2 2 2" xfId="2175"/>
    <cellStyle name="Обычный 4 2 5 3 3 2" xfId="2176"/>
    <cellStyle name="Обычный 4 2 5 4 3" xfId="2177"/>
    <cellStyle name="Обычный 4 2 5 4 2 2" xfId="2178"/>
    <cellStyle name="Обычный 4 2 5 5 2" xfId="2179"/>
    <cellStyle name="Обычный 4 2 6 5" xfId="2180"/>
    <cellStyle name="Обычный 4 2 6 2 4" xfId="2181"/>
    <cellStyle name="Обычный 4 2 6 2 2 3" xfId="2182"/>
    <cellStyle name="Обычный 4 2 6 2 2 2 2" xfId="2183"/>
    <cellStyle name="Обычный 4 2 6 2 3 2" xfId="2184"/>
    <cellStyle name="Обычный 4 2 6 3 3" xfId="2185"/>
    <cellStyle name="Обычный 4 2 6 3 2 2" xfId="2186"/>
    <cellStyle name="Обычный 4 2 6 4 2" xfId="2187"/>
    <cellStyle name="Обычный 4 2 7 4" xfId="2188"/>
    <cellStyle name="Обычный 4 2 7 2 3" xfId="2189"/>
    <cellStyle name="Обычный 4 2 7 2 2 2" xfId="2190"/>
    <cellStyle name="Обычный 4 2 7 3 2" xfId="2191"/>
    <cellStyle name="Обычный 4 2 8 3" xfId="2192"/>
    <cellStyle name="Обычный 4 2 8 2 2" xfId="2193"/>
    <cellStyle name="Обычный 4 2 9 2" xfId="2194"/>
    <cellStyle name="Обычный 4 3 11" xfId="2195"/>
    <cellStyle name="Обычный 4 3 2 2 6" xfId="2196"/>
    <cellStyle name="Обычный 4 3 2 2 2 5" xfId="2197"/>
    <cellStyle name="Обычный 4 3 2 2 2 2 4" xfId="2198"/>
    <cellStyle name="Обычный 4 3 2 2 2 2 2 3" xfId="2199"/>
    <cellStyle name="Обычный 4 3 2 2 2 2 2 2 2" xfId="2200"/>
    <cellStyle name="Обычный 4 3 2 2 2 2 3 2" xfId="2201"/>
    <cellStyle name="Обычный 4 3 2 2 2 3 3" xfId="2202"/>
    <cellStyle name="Обычный 4 3 2 2 2 3 2 2" xfId="2203"/>
    <cellStyle name="Обычный 4 3 2 2 2 4 2" xfId="2204"/>
    <cellStyle name="Обычный 4 3 2 2 3 4" xfId="2205"/>
    <cellStyle name="Обычный 4 3 2 2 3 2 3" xfId="2206"/>
    <cellStyle name="Обычный 4 3 2 2 3 2 2 2" xfId="2207"/>
    <cellStyle name="Обычный 4 3 2 2 3 3 2" xfId="2208"/>
    <cellStyle name="Обычный 4 3 2 2 4 3" xfId="2209"/>
    <cellStyle name="Обычный 4 3 2 2 4 2 2" xfId="2210"/>
    <cellStyle name="Обычный 4 3 2 2 5 2" xfId="2211"/>
    <cellStyle name="Обычный 4 3 2 3 5" xfId="2212"/>
    <cellStyle name="Обычный 4 3 2 3 2 4" xfId="2213"/>
    <cellStyle name="Обычный 4 3 2 3 2 2 3" xfId="2214"/>
    <cellStyle name="Обычный 4 3 2 3 2 2 2 2" xfId="2215"/>
    <cellStyle name="Обычный 4 3 2 3 2 3 2" xfId="2216"/>
    <cellStyle name="Обычный 4 3 2 3 3 3" xfId="2217"/>
    <cellStyle name="Обычный 4 3 2 3 3 2 2" xfId="2218"/>
    <cellStyle name="Обычный 4 3 2 3 4 2" xfId="2219"/>
    <cellStyle name="Обычный 4 3 2 4 4" xfId="2220"/>
    <cellStyle name="Обычный 4 3 2 4 2 3" xfId="2221"/>
    <cellStyle name="Обычный 4 3 2 4 2 2 2" xfId="2222"/>
    <cellStyle name="Обычный 4 3 2 4 3 2" xfId="2223"/>
    <cellStyle name="Обычный 4 3 2 5 3" xfId="2224"/>
    <cellStyle name="Обычный 4 3 2 5 2 2" xfId="2225"/>
    <cellStyle name="Обычный 4 3 3 7" xfId="2226"/>
    <cellStyle name="Обычный 4 3 3 2 6" xfId="2227"/>
    <cellStyle name="Обычный 4 3 3 2 2 5" xfId="2228"/>
    <cellStyle name="Обычный 4 3 3 2 2 2 4" xfId="2229"/>
    <cellStyle name="Обычный 4 3 3 2 2 2 2 3" xfId="2230"/>
    <cellStyle name="Обычный 4 3 3 2 2 2 2 2 2" xfId="2231"/>
    <cellStyle name="Обычный 4 3 3 2 2 2 3 2" xfId="2232"/>
    <cellStyle name="Обычный 4 3 3 2 2 3 3" xfId="2233"/>
    <cellStyle name="Обычный 4 3 3 2 2 3 2 2" xfId="2234"/>
    <cellStyle name="Обычный 4 3 3 2 2 4 2" xfId="2235"/>
    <cellStyle name="Обычный 4 3 3 2 3 4" xfId="2236"/>
    <cellStyle name="Обычный 4 3 3 2 3 2 3" xfId="2237"/>
    <cellStyle name="Обычный 4 3 3 2 3 2 2 2" xfId="2238"/>
    <cellStyle name="Обычный 4 3 3 2 3 3 2" xfId="2239"/>
    <cellStyle name="Обычный 4 3 3 2 4 3" xfId="2240"/>
    <cellStyle name="Обычный 4 3 3 2 4 2 2" xfId="2241"/>
    <cellStyle name="Обычный 4 3 3 2 5 2" xfId="2242"/>
    <cellStyle name="Обычный 4 3 3 3 5" xfId="2243"/>
    <cellStyle name="Обычный 4 3 3 3 2 4" xfId="2244"/>
    <cellStyle name="Обычный 4 3 3 3 2 2 3" xfId="2245"/>
    <cellStyle name="Обычный 4 3 3 3 2 2 2 2" xfId="2246"/>
    <cellStyle name="Обычный 4 3 3 3 2 3 2" xfId="2247"/>
    <cellStyle name="Обычный 4 3 3 3 3 3" xfId="2248"/>
    <cellStyle name="Обычный 4 3 3 3 3 2 2" xfId="2249"/>
    <cellStyle name="Обычный 4 3 3 3 4 2" xfId="2250"/>
    <cellStyle name="Обычный 4 3 3 4 4" xfId="2251"/>
    <cellStyle name="Обычный 4 3 3 4 2 3" xfId="2252"/>
    <cellStyle name="Обычный 4 3 3 4 2 2 2" xfId="2253"/>
    <cellStyle name="Обычный 4 3 3 4 3 2" xfId="2254"/>
    <cellStyle name="Обычный 4 3 3 5 3" xfId="2255"/>
    <cellStyle name="Обычный 4 3 3 5 2 2" xfId="2256"/>
    <cellStyle name="Обычный 4 3 3 6 2" xfId="2257"/>
    <cellStyle name="Обычный 4 3 4 7" xfId="2258"/>
    <cellStyle name="Обычный 4 3 4 2 6" xfId="2259"/>
    <cellStyle name="Обычный 4 3 4 2 2 5" xfId="2260"/>
    <cellStyle name="Обычный 4 3 4 2 2 2 4" xfId="2261"/>
    <cellStyle name="Обычный 4 3 4 2 2 2 2 3" xfId="2262"/>
    <cellStyle name="Обычный 4 3 4 2 2 2 2 2 2" xfId="2263"/>
    <cellStyle name="Обычный 4 3 4 2 2 2 3 2" xfId="2264"/>
    <cellStyle name="Обычный 4 3 4 2 2 3 3" xfId="2265"/>
    <cellStyle name="Обычный 4 3 4 2 2 3 2 2" xfId="2266"/>
    <cellStyle name="Обычный 4 3 4 2 2 4 2" xfId="2267"/>
    <cellStyle name="Обычный 4 3 4 2 3 4" xfId="2268"/>
    <cellStyle name="Обычный 4 3 4 2 3 2 3" xfId="2269"/>
    <cellStyle name="Обычный 4 3 4 2 3 2 2 2" xfId="2270"/>
    <cellStyle name="Обычный 4 3 4 2 3 3 2" xfId="2271"/>
    <cellStyle name="Обычный 4 3 4 2 4 3" xfId="2272"/>
    <cellStyle name="Обычный 4 3 4 2 4 2 2" xfId="2273"/>
    <cellStyle name="Обычный 4 3 4 2 5 2" xfId="2274"/>
    <cellStyle name="Обычный 4 3 4 3 5" xfId="2275"/>
    <cellStyle name="Обычный 4 3 4 3 2 4" xfId="2276"/>
    <cellStyle name="Обычный 4 3 4 3 2 2 3" xfId="2277"/>
    <cellStyle name="Обычный 4 3 4 3 2 2 2 2" xfId="2278"/>
    <cellStyle name="Обычный 4 3 4 3 2 3 2" xfId="2279"/>
    <cellStyle name="Обычный 4 3 4 3 3 3" xfId="2280"/>
    <cellStyle name="Обычный 4 3 4 3 3 2 2" xfId="2281"/>
    <cellStyle name="Обычный 4 3 4 3 4 2" xfId="2282"/>
    <cellStyle name="Обычный 4 3 4 4 4" xfId="2283"/>
    <cellStyle name="Обычный 4 3 4 4 2 3" xfId="2284"/>
    <cellStyle name="Обычный 4 3 4 4 2 2 2" xfId="2285"/>
    <cellStyle name="Обычный 4 3 4 4 3 2" xfId="2286"/>
    <cellStyle name="Обычный 4 3 4 5 3" xfId="2287"/>
    <cellStyle name="Обычный 4 3 4 5 2 2" xfId="2288"/>
    <cellStyle name="Обычный 4 3 4 6 2" xfId="2289"/>
    <cellStyle name="Обычный 4 3 5 6" xfId="2290"/>
    <cellStyle name="Обычный 4 3 5 2 5" xfId="2291"/>
    <cellStyle name="Обычный 4 3 5 2 2 4" xfId="2292"/>
    <cellStyle name="Обычный 4 3 5 2 2 2 3" xfId="2293"/>
    <cellStyle name="Обычный 4 3 5 2 2 2 2 2" xfId="2294"/>
    <cellStyle name="Обычный 4 3 5 2 2 3 2" xfId="2295"/>
    <cellStyle name="Обычный 4 3 5 2 3 3" xfId="2296"/>
    <cellStyle name="Обычный 4 3 5 2 3 2 2" xfId="2297"/>
    <cellStyle name="Обычный 4 3 5 2 4 2" xfId="2298"/>
    <cellStyle name="Обычный 4 3 5 3 4" xfId="2299"/>
    <cellStyle name="Обычный 4 3 5 3 2 3" xfId="2300"/>
    <cellStyle name="Обычный 4 3 5 3 2 2 2" xfId="2301"/>
    <cellStyle name="Обычный 4 3 5 3 3 2" xfId="2302"/>
    <cellStyle name="Обычный 4 3 5 4 3" xfId="2303"/>
    <cellStyle name="Обычный 4 3 5 4 2 2" xfId="2304"/>
    <cellStyle name="Обычный 4 3 5 5 2" xfId="2305"/>
    <cellStyle name="Обычный 4 3 6 5" xfId="2306"/>
    <cellStyle name="Обычный 4 3 6 2 4" xfId="2307"/>
    <cellStyle name="Обычный 4 3 6 2 2 3" xfId="2308"/>
    <cellStyle name="Обычный 4 3 6 2 2 2 2" xfId="2309"/>
    <cellStyle name="Обычный 4 3 6 2 3 2" xfId="2310"/>
    <cellStyle name="Обычный 4 3 6 3 3" xfId="2311"/>
    <cellStyle name="Обычный 4 3 6 3 2 2" xfId="2312"/>
    <cellStyle name="Обычный 4 3 6 4 2" xfId="2313"/>
    <cellStyle name="Обычный 4 3 7 4" xfId="2314"/>
    <cellStyle name="Обычный 4 3 7 2 3" xfId="2315"/>
    <cellStyle name="Обычный 4 3 7 2 2 2" xfId="2316"/>
    <cellStyle name="Обычный 4 3 7 3 2" xfId="2317"/>
    <cellStyle name="Обычный 4 3 8 3" xfId="2318"/>
    <cellStyle name="Обычный 4 3 8 2 2" xfId="2319"/>
    <cellStyle name="Обычный 4 4 2 6" xfId="2320"/>
    <cellStyle name="Обычный 4 4 2 2 5" xfId="2321"/>
    <cellStyle name="Обычный 4 4 2 2 2 4" xfId="2322"/>
    <cellStyle name="Обычный 4 4 2 2 2 2 3" xfId="2323"/>
    <cellStyle name="Обычный 4 4 2 2 2 2 2 2" xfId="2324"/>
    <cellStyle name="Обычный 4 4 2 2 2 3 2" xfId="2325"/>
    <cellStyle name="Обычный 4 4 2 2 3 3" xfId="2326"/>
    <cellStyle name="Обычный 4 4 2 2 3 2 2" xfId="2327"/>
    <cellStyle name="Обычный 4 4 2 2 4 2" xfId="2328"/>
    <cellStyle name="Обычный 4 4 2 3 4" xfId="2329"/>
    <cellStyle name="Обычный 4 4 2 3 2 3" xfId="2330"/>
    <cellStyle name="Обычный 4 4 2 3 2 2 2" xfId="2331"/>
    <cellStyle name="Обычный 4 4 2 3 3 2" xfId="2332"/>
    <cellStyle name="Обычный 4 4 2 4 3" xfId="2333"/>
    <cellStyle name="Обычный 4 4 2 4 2 2" xfId="2334"/>
    <cellStyle name="Обычный 4 4 2 5 2" xfId="2335"/>
    <cellStyle name="Обычный 4 4 3 5" xfId="2336"/>
    <cellStyle name="Обычный 4 4 3 2 4" xfId="2337"/>
    <cellStyle name="Обычный 4 4 3 2 2 3" xfId="2338"/>
    <cellStyle name="Обычный 4 4 3 2 2 2 2" xfId="2339"/>
    <cellStyle name="Обычный 4 4 3 2 3 2" xfId="2340"/>
    <cellStyle name="Обычный 4 4 3 3 3" xfId="2341"/>
    <cellStyle name="Обычный 4 4 3 3 2 2" xfId="2342"/>
    <cellStyle name="Обычный 4 4 3 4 2" xfId="2343"/>
    <cellStyle name="Обычный 4 4 4 4" xfId="2344"/>
    <cellStyle name="Обычный 4 4 4 2 3" xfId="2345"/>
    <cellStyle name="Обычный 4 4 4 2 2 2" xfId="2346"/>
    <cellStyle name="Обычный 4 4 4 3 2" xfId="2347"/>
    <cellStyle name="Обычный 4 4 5 3" xfId="2348"/>
    <cellStyle name="Обычный 4 4 5 2 2" xfId="2349"/>
    <cellStyle name="Обычный 4 5 2 6" xfId="2350"/>
    <cellStyle name="Обычный 4 5 2 2 5" xfId="2351"/>
    <cellStyle name="Обычный 4 5 2 2 2 4" xfId="2352"/>
    <cellStyle name="Обычный 4 5 2 2 2 2 3" xfId="2353"/>
    <cellStyle name="Обычный 4 5 2 2 2 2 2 2" xfId="2354"/>
    <cellStyle name="Обычный 4 5 2 2 2 3 2" xfId="2355"/>
    <cellStyle name="Обычный 4 5 2 2 3 3" xfId="2356"/>
    <cellStyle name="Обычный 4 5 2 2 3 2 2" xfId="2357"/>
    <cellStyle name="Обычный 4 5 2 2 4 2" xfId="2358"/>
    <cellStyle name="Обычный 4 5 2 3 4" xfId="2359"/>
    <cellStyle name="Обычный 4 5 2 3 2 3" xfId="2360"/>
    <cellStyle name="Обычный 4 5 2 3 2 2 2" xfId="2361"/>
    <cellStyle name="Обычный 4 5 2 3 3 2" xfId="2362"/>
    <cellStyle name="Обычный 4 5 2 4 3" xfId="2363"/>
    <cellStyle name="Обычный 4 5 2 4 2 2" xfId="2364"/>
    <cellStyle name="Обычный 4 5 2 5 2" xfId="2365"/>
    <cellStyle name="Обычный 4 5 3 5" xfId="2366"/>
    <cellStyle name="Обычный 4 5 3 2 4" xfId="2367"/>
    <cellStyle name="Обычный 4 5 3 2 2 3" xfId="2368"/>
    <cellStyle name="Обычный 4 5 3 2 2 2 2" xfId="2369"/>
    <cellStyle name="Обычный 4 5 3 2 3 2" xfId="2370"/>
    <cellStyle name="Обычный 4 5 3 3 3" xfId="2371"/>
    <cellStyle name="Обычный 4 5 3 3 2 2" xfId="2372"/>
    <cellStyle name="Обычный 4 5 3 4 2" xfId="2373"/>
    <cellStyle name="Обычный 4 5 4 4" xfId="2374"/>
    <cellStyle name="Обычный 4 5 4 2 3" xfId="2375"/>
    <cellStyle name="Обычный 4 5 4 2 2 2" xfId="2376"/>
    <cellStyle name="Обычный 4 5 4 3 2" xfId="2377"/>
    <cellStyle name="Обычный 4 5 5 3" xfId="2378"/>
    <cellStyle name="Обычный 4 5 5 2 2" xfId="2379"/>
    <cellStyle name="Обычный 4 5 6 2" xfId="2380"/>
    <cellStyle name="Обычный 4 5 7 2" xfId="2381"/>
    <cellStyle name="Обычный 4 6 7" xfId="2382"/>
    <cellStyle name="Обычный 4 6 2 6" xfId="2383"/>
    <cellStyle name="Обычный 4 6 2 2 5" xfId="2384"/>
    <cellStyle name="Обычный 4 6 2 2 2 4" xfId="2385"/>
    <cellStyle name="Обычный 4 6 2 2 2 2 3" xfId="2386"/>
    <cellStyle name="Обычный 4 6 2 2 2 2 2 2" xfId="2387"/>
    <cellStyle name="Обычный 4 6 2 2 2 3 2" xfId="2388"/>
    <cellStyle name="Обычный 4 6 2 2 3 3" xfId="2389"/>
    <cellStyle name="Обычный 4 6 2 2 3 2 2" xfId="2390"/>
    <cellStyle name="Обычный 4 6 2 2 4 2" xfId="2391"/>
    <cellStyle name="Обычный 4 6 2 3 4" xfId="2392"/>
    <cellStyle name="Обычный 4 6 2 3 2 3" xfId="2393"/>
    <cellStyle name="Обычный 4 6 2 3 2 2 2" xfId="2394"/>
    <cellStyle name="Обычный 4 6 2 3 3 2" xfId="2395"/>
    <cellStyle name="Обычный 4 6 2 4 3" xfId="2396"/>
    <cellStyle name="Обычный 4 6 2 4 2 2" xfId="2397"/>
    <cellStyle name="Обычный 4 6 2 5 2" xfId="2398"/>
    <cellStyle name="Обычный 4 6 3 5" xfId="2399"/>
    <cellStyle name="Обычный 4 6 3 2 4" xfId="2400"/>
    <cellStyle name="Обычный 4 6 3 2 2 3" xfId="2401"/>
    <cellStyle name="Обычный 4 6 3 2 2 2 2" xfId="2402"/>
    <cellStyle name="Обычный 4 6 3 2 3 2" xfId="2403"/>
    <cellStyle name="Обычный 4 6 3 3 3" xfId="2404"/>
    <cellStyle name="Обычный 4 6 3 3 2 2" xfId="2405"/>
    <cellStyle name="Обычный 4 6 3 4 2" xfId="2406"/>
    <cellStyle name="Обычный 4 6 4 4" xfId="2407"/>
    <cellStyle name="Обычный 4 6 4 2 3" xfId="2408"/>
    <cellStyle name="Обычный 4 6 4 2 2 2" xfId="2409"/>
    <cellStyle name="Обычный 4 6 4 3 2" xfId="2410"/>
    <cellStyle name="Обычный 4 6 5 3" xfId="2411"/>
    <cellStyle name="Обычный 4 6 5 2 2" xfId="2412"/>
    <cellStyle name="Обычный 4 6 6 2" xfId="2413"/>
    <cellStyle name="Обычный 4 7 6" xfId="2414"/>
    <cellStyle name="Обычный 4 7 2 5" xfId="2415"/>
    <cellStyle name="Обычный 4 7 2 2 4" xfId="2416"/>
    <cellStyle name="Обычный 4 7 2 2 2 3" xfId="2417"/>
    <cellStyle name="Обычный 4 7 2 2 2 2 2" xfId="2418"/>
    <cellStyle name="Обычный 4 7 2 2 3 2" xfId="2419"/>
    <cellStyle name="Обычный 4 7 2 3 3" xfId="2420"/>
    <cellStyle name="Обычный 4 7 2 3 2 2" xfId="2421"/>
    <cellStyle name="Обычный 4 7 2 4 2" xfId="2422"/>
    <cellStyle name="Обычный 4 7 3 4" xfId="2423"/>
    <cellStyle name="Обычный 4 7 3 2 3" xfId="2424"/>
    <cellStyle name="Обычный 4 7 3 2 2 2" xfId="2425"/>
    <cellStyle name="Обычный 4 7 3 3 2" xfId="2426"/>
    <cellStyle name="Обычный 4 7 4 3" xfId="2427"/>
    <cellStyle name="Обычный 4 7 4 2 2" xfId="2428"/>
    <cellStyle name="Обычный 4 7 5 2" xfId="2429"/>
    <cellStyle name="Обычный 4 8 5" xfId="2430"/>
    <cellStyle name="Обычный 4 8 2 4" xfId="2431"/>
    <cellStyle name="Обычный 4 8 2 2 3" xfId="2432"/>
    <cellStyle name="Обычный 4 8 2 2 2 2" xfId="2433"/>
    <cellStyle name="Обычный 4 8 2 3 2" xfId="2434"/>
    <cellStyle name="Обычный 4 8 3 3" xfId="2435"/>
    <cellStyle name="Обычный 4 8 3 2 2" xfId="2436"/>
    <cellStyle name="Обычный 4 8 4 2" xfId="2437"/>
    <cellStyle name="Обычный 4 9 4" xfId="2438"/>
    <cellStyle name="Обычный 4 9 2 3" xfId="2439"/>
    <cellStyle name="Обычный 4 9 2 2 2" xfId="2440"/>
    <cellStyle name="Обычный 4 9 3 2" xfId="2441"/>
    <cellStyle name="Обычный 5 2 4 2" xfId="2442"/>
    <cellStyle name="Обычный 6 2 5 5" xfId="2443"/>
    <cellStyle name="Обычный 6 2 2 3 5" xfId="2444"/>
    <cellStyle name="Обычный 6 2 2 2 2 5" xfId="2445"/>
    <cellStyle name="Обычный 6 2 4 2 4" xfId="2446"/>
    <cellStyle name="Обычный 6 3 2 3 3" xfId="2447"/>
    <cellStyle name="Обычный 6 3 2 2 2" xfId="2448"/>
    <cellStyle name="Обычный 7 2 5 3" xfId="2449"/>
    <cellStyle name="Обычный 8 2 2 3" xfId="2450"/>
    <cellStyle name="Обычный 8 2 2 2 2" xfId="2451"/>
    <cellStyle name="Обычный 8 2 3 2" xfId="2452"/>
    <cellStyle name="Обычный 8 2 4 2" xfId="2453"/>
    <cellStyle name="Обычный 8 3 2 2" xfId="2454"/>
    <cellStyle name="Обычный 8 3 3 2" xfId="2455"/>
    <cellStyle name="Обычный 8 4 2" xfId="2456"/>
    <cellStyle name="Обычный 8 5 2" xfId="2457"/>
    <cellStyle name="Обычный 9 3 3 3" xfId="2458"/>
    <cellStyle name="Обычный 9 3 2 2" xfId="2459"/>
    <cellStyle name="Обычный 9 5 2" xfId="2460"/>
    <cellStyle name="Процентный 2 2 2 2" xfId="2461"/>
    <cellStyle name="Финансовый 12 2" xfId="2462"/>
    <cellStyle name="Финансовый 13 2" xfId="2463"/>
    <cellStyle name="Финансовый 14 2" xfId="2464"/>
    <cellStyle name="Финансовый 15 2" xfId="2465"/>
    <cellStyle name="Финансовый 17 2" xfId="2466"/>
    <cellStyle name="Финансовый 18 2" xfId="2467"/>
    <cellStyle name="Финансовый 2 2 4 3" xfId="2468"/>
    <cellStyle name="Финансовый 2 2 2 3 3" xfId="2469"/>
    <cellStyle name="Финансовый 2 3 3 2" xfId="2470"/>
    <cellStyle name="Финансовый 3 3 2 4" xfId="2471"/>
    <cellStyle name="Финансовый 4 5" xfId="2472"/>
    <cellStyle name="Финансовый 4 2 2" xfId="2473"/>
    <cellStyle name="Финансовый 4 3 2" xfId="2474"/>
    <cellStyle name="Финансовый 5 2 2" xfId="2475"/>
    <cellStyle name="Финансовый 7 2 2" xfId="2476"/>
    <cellStyle name="Финансовый 9 2 2" xfId="2477"/>
    <cellStyle name="Обычный 31 2" xfId="2478"/>
    <cellStyle name="Обычный 33 3" xfId="2479"/>
    <cellStyle name="Обычный 33 2 2" xfId="2480"/>
    <cellStyle name="Обычный 35 2" xfId="2481"/>
    <cellStyle name="Обычный 34 2" xfId="2482"/>
    <cellStyle name="Обычный 36 2" xfId="2483"/>
    <cellStyle name="Обычный 37 2" xfId="2484"/>
    <cellStyle name="Обычный 38 2" xfId="2485"/>
    <cellStyle name="Финансовый 19 2" xfId="2486"/>
    <cellStyle name="Обычный 2 10 2 2 2" xfId="2487"/>
    <cellStyle name="Обычный 2 10 2 3 2" xfId="2488"/>
    <cellStyle name="Обычный 2 10 2 4 2" xfId="2489"/>
    <cellStyle name="Обычный 2 10 3 2" xfId="2490"/>
    <cellStyle name="Обычный 2 10 4 2" xfId="2491"/>
    <cellStyle name="Обычный 2 10 5 2" xfId="2492"/>
    <cellStyle name="Обычный 2 3 2 3 2" xfId="2493"/>
    <cellStyle name="Обычный 2 3 2 4 2" xfId="2494"/>
    <cellStyle name="Обычный 2 3 2 5 2" xfId="2495"/>
    <cellStyle name="Обычный 2 3 6 2" xfId="2496"/>
    <cellStyle name="Обычный 2 4 2 2 2" xfId="2497"/>
    <cellStyle name="Обычный 2 4 2 3 2" xfId="2498"/>
    <cellStyle name="Обычный 2 4 2 4 2" xfId="2499"/>
    <cellStyle name="Обычный 2 4 4 2" xfId="2500"/>
    <cellStyle name="Обычный 2 7 2 5" xfId="2501"/>
    <cellStyle name="Обычный 2 7 2 2 2" xfId="2502"/>
    <cellStyle name="Обычный 2 7 2 3 2" xfId="2503"/>
    <cellStyle name="Обычный 2 7 2 4 2" xfId="2504"/>
    <cellStyle name="Обычный 2 7 3 2" xfId="2505"/>
    <cellStyle name="Обычный 2 7 4 2" xfId="2506"/>
    <cellStyle name="Обычный 2 7 5 2" xfId="2507"/>
    <cellStyle name="Обычный 2 8 2 5" xfId="2508"/>
    <cellStyle name="Обычный 2 8 2 2 2" xfId="2509"/>
    <cellStyle name="Обычный 2 8 2 3 2" xfId="2510"/>
    <cellStyle name="Обычный 2 8 2 4 2" xfId="2511"/>
    <cellStyle name="Обычный 2 8 3 2" xfId="2512"/>
    <cellStyle name="Обычный 2 8 4 2" xfId="2513"/>
    <cellStyle name="Обычный 2 8 5 2" xfId="2514"/>
    <cellStyle name="Обычный 2 9 2 5" xfId="2515"/>
    <cellStyle name="Обычный 2 9 2 2 2" xfId="2516"/>
    <cellStyle name="Обычный 2 9 2 3 2" xfId="2517"/>
    <cellStyle name="Обычный 2 9 2 4 2" xfId="2518"/>
    <cellStyle name="Обычный 2 9 3 2" xfId="2519"/>
    <cellStyle name="Обычный 2 9 4 2" xfId="2520"/>
    <cellStyle name="Обычный 2 9 5 2" xfId="2521"/>
    <cellStyle name="Обычный 3 2 2 3 2" xfId="2522"/>
    <cellStyle name="Обычный 3 2 2 4 2" xfId="2523"/>
    <cellStyle name="Обычный 7 2 3 2 4" xfId="2524"/>
    <cellStyle name="Обычный 7 2 4 2 3" xfId="2525"/>
    <cellStyle name="Процентный 4 2 5" xfId="2526"/>
    <cellStyle name="Процентный 4 2 2 2" xfId="2527"/>
    <cellStyle name="Процентный 4 2 3 2" xfId="2528"/>
    <cellStyle name="Процентный 4 2 4 2" xfId="2529"/>
    <cellStyle name="Процентный 4 3 2" xfId="2530"/>
    <cellStyle name="Процентный 4 4 2" xfId="2531"/>
    <cellStyle name="Процентный 4 5 2" xfId="2532"/>
    <cellStyle name="Финансовый 2 2 2 2 2 3" xfId="2533"/>
    <cellStyle name="Финансовый 3 2 2 2 3" xfId="2534"/>
    <cellStyle name="Финансовый 3 2 3 2" xfId="2535"/>
    <cellStyle name="Финансовый 3 2 4 2" xfId="2536"/>
    <cellStyle name="Финансовый 3 4 2 3" xfId="2537"/>
    <cellStyle name="Финансовый 4 4 2" xfId="2538"/>
    <cellStyle name="Обычный 39 2" xfId="2539"/>
    <cellStyle name="Обычный 40 2" xfId="2540"/>
    <cellStyle name="Денежный 3 4" xfId="2541"/>
    <cellStyle name="Обычный 10 2 4" xfId="2542"/>
    <cellStyle name="Обычный 10 2 2 3" xfId="2543"/>
    <cellStyle name="Обычный 10 3 3" xfId="2544"/>
    <cellStyle name="Обычный 10 5 3" xfId="2545"/>
    <cellStyle name="Обычный 11 2 3 3" xfId="2546"/>
    <cellStyle name="Обычный 11 4 3" xfId="2547"/>
    <cellStyle name="Обычный 12 2 2 3" xfId="2548"/>
    <cellStyle name="Обычный 13 2 3" xfId="2549"/>
    <cellStyle name="Обычный 13 3 3" xfId="2550"/>
    <cellStyle name="Обычный 14 2 3" xfId="2551"/>
    <cellStyle name="Обычный 19 3" xfId="2552"/>
    <cellStyle name="Обычный 2 10 7" xfId="2553"/>
    <cellStyle name="Обычный 2 2 3 2 5" xfId="2554"/>
    <cellStyle name="Обычный 2 2 3 2 2 4" xfId="2555"/>
    <cellStyle name="Обычный 2 2 3 2 2 2 3" xfId="2556"/>
    <cellStyle name="Обычный 2 2 3 2 3 3" xfId="2557"/>
    <cellStyle name="Обычный 2 2 3 4 3" xfId="2558"/>
    <cellStyle name="Обычный 2 2 3 5 3" xfId="2559"/>
    <cellStyle name="Обычный 2 2 4 2 3" xfId="2560"/>
    <cellStyle name="Обычный 2 3 8" xfId="2561"/>
    <cellStyle name="Обычный 2 3 2 7" xfId="2562"/>
    <cellStyle name="Обычный 2 4 6" xfId="2563"/>
    <cellStyle name="Обычный 2 4 2 6" xfId="2564"/>
    <cellStyle name="Обычный 21 3" xfId="2565"/>
    <cellStyle name="Обычный 22 3" xfId="2566"/>
    <cellStyle name="Обычный 23 3" xfId="2567"/>
    <cellStyle name="Обычный 24 3" xfId="2568"/>
    <cellStyle name="Обычный 28 3" xfId="2569"/>
    <cellStyle name="Обычный 3 2 4 3" xfId="2570"/>
    <cellStyle name="Обычный 3 3 2 3" xfId="2571"/>
    <cellStyle name="Обычный 3 5 4" xfId="2572"/>
    <cellStyle name="Обычный 3 7 3" xfId="2573"/>
    <cellStyle name="Обычный 30 3" xfId="2574"/>
    <cellStyle name="Обычный 4 14" xfId="2575"/>
    <cellStyle name="Обычный 4 10 5" xfId="2576"/>
    <cellStyle name="Обычный 4 10 2 4" xfId="2577"/>
    <cellStyle name="Обычный 4 10 2 2 3" xfId="2578"/>
    <cellStyle name="Обычный 4 10 3 3" xfId="2579"/>
    <cellStyle name="Обычный 4 11 4" xfId="2580"/>
    <cellStyle name="Обычный 4 11 2 3" xfId="2581"/>
    <cellStyle name="Обычный 4 2 11" xfId="2582"/>
    <cellStyle name="Обычный 4 2 2 9" xfId="2583"/>
    <cellStyle name="Обычный 4 2 2 2 7" xfId="2584"/>
    <cellStyle name="Обычный 4 2 2 2 2 6" xfId="2585"/>
    <cellStyle name="Обычный 4 2 2 2 2 2 5" xfId="2586"/>
    <cellStyle name="Обычный 4 2 2 2 2 2 2 4" xfId="2587"/>
    <cellStyle name="Обычный 4 2 2 2 2 2 2 2 3" xfId="2588"/>
    <cellStyle name="Обычный 4 2 2 2 2 2 3 3" xfId="2589"/>
    <cellStyle name="Обычный 4 2 2 2 2 3 4" xfId="2590"/>
    <cellStyle name="Обычный 4 2 2 2 2 3 2 3" xfId="2591"/>
    <cellStyle name="Обычный 4 2 2 2 2 4 3" xfId="2592"/>
    <cellStyle name="Обычный 4 2 2 2 3 5" xfId="2593"/>
    <cellStyle name="Обычный 4 2 2 2 3 2 4" xfId="2594"/>
    <cellStyle name="Обычный 4 2 2 2 3 2 2 3" xfId="2595"/>
    <cellStyle name="Обычный 4 2 2 2 3 3 3" xfId="2596"/>
    <cellStyle name="Обычный 4 2 2 2 4 4" xfId="2597"/>
    <cellStyle name="Обычный 4 2 2 2 4 2 3" xfId="2598"/>
    <cellStyle name="Обычный 4 2 2 2 5 3" xfId="2599"/>
    <cellStyle name="Обычный 4 2 2 3 6" xfId="2600"/>
    <cellStyle name="Обычный 4 2 2 3 2 5" xfId="2601"/>
    <cellStyle name="Обычный 4 2 2 3 2 2 4" xfId="2602"/>
    <cellStyle name="Обычный 4 2 2 3 2 2 2 3" xfId="2603"/>
    <cellStyle name="Обычный 4 2 2 3 2 3 3" xfId="2604"/>
    <cellStyle name="Обычный 4 2 2 3 3 4" xfId="2605"/>
    <cellStyle name="Обычный 4 2 2 3 3 2 3" xfId="2606"/>
    <cellStyle name="Обычный 4 2 2 3 4 3" xfId="2607"/>
    <cellStyle name="Обычный 4 2 2 4 5" xfId="2608"/>
    <cellStyle name="Обычный 4 2 2 4 2 4" xfId="2609"/>
    <cellStyle name="Обычный 4 2 2 4 2 2 3" xfId="2610"/>
    <cellStyle name="Обычный 4 2 2 4 3 3" xfId="2611"/>
    <cellStyle name="Обычный 4 2 2 5 4" xfId="2612"/>
    <cellStyle name="Обычный 4 2 2 5 2 3" xfId="2613"/>
    <cellStyle name="Обычный 4 2 2 6 3" xfId="2614"/>
    <cellStyle name="Обычный 4 2 2 7 3" xfId="2615"/>
    <cellStyle name="Обычный 4 2 3 8" xfId="2616"/>
    <cellStyle name="Обычный 4 2 3 2 7" xfId="2617"/>
    <cellStyle name="Обычный 4 2 3 2 2 6" xfId="2618"/>
    <cellStyle name="Обычный 4 2 3 2 2 2 5" xfId="2619"/>
    <cellStyle name="Обычный 4 2 3 2 2 2 2 4" xfId="2620"/>
    <cellStyle name="Обычный 4 2 3 2 2 2 2 2 3" xfId="2621"/>
    <cellStyle name="Обычный 4 2 3 2 2 2 3 3" xfId="2622"/>
    <cellStyle name="Обычный 4 2 3 2 2 3 4" xfId="2623"/>
    <cellStyle name="Обычный 4 2 3 2 2 3 2 3" xfId="2624"/>
    <cellStyle name="Обычный 4 2 3 2 2 4 3" xfId="2625"/>
    <cellStyle name="Обычный 4 2 3 2 3 5" xfId="2626"/>
    <cellStyle name="Обычный 4 2 3 2 3 2 4" xfId="2627"/>
    <cellStyle name="Обычный 4 2 3 2 3 2 2 3" xfId="2628"/>
    <cellStyle name="Обычный 4 2 3 2 3 3 3" xfId="2629"/>
    <cellStyle name="Обычный 4 2 3 2 4 4" xfId="2630"/>
    <cellStyle name="Обычный 4 2 3 2 4 2 3" xfId="2631"/>
    <cellStyle name="Обычный 4 2 3 2 5 3" xfId="2632"/>
    <cellStyle name="Обычный 4 2 3 3 6" xfId="2633"/>
    <cellStyle name="Обычный 4 2 3 3 2 5" xfId="2634"/>
    <cellStyle name="Обычный 4 2 3 3 2 2 4" xfId="2635"/>
    <cellStyle name="Обычный 4 2 3 3 2 2 2 3" xfId="2636"/>
    <cellStyle name="Обычный 4 2 3 3 2 3 3" xfId="2637"/>
    <cellStyle name="Обычный 4 2 3 3 3 4" xfId="2638"/>
    <cellStyle name="Обычный 4 2 3 3 3 2 3" xfId="2639"/>
    <cellStyle name="Обычный 4 2 3 3 4 3" xfId="2640"/>
    <cellStyle name="Обычный 4 2 3 4 5" xfId="2641"/>
    <cellStyle name="Обычный 4 2 3 4 2 4" xfId="2642"/>
    <cellStyle name="Обычный 4 2 3 4 2 2 3" xfId="2643"/>
    <cellStyle name="Обычный 4 2 3 4 3 3" xfId="2644"/>
    <cellStyle name="Обычный 4 2 3 5 4" xfId="2645"/>
    <cellStyle name="Обычный 4 2 3 5 2 3" xfId="2646"/>
    <cellStyle name="Обычный 4 2 3 6 3" xfId="2647"/>
    <cellStyle name="Обычный 4 2 4 8" xfId="2648"/>
    <cellStyle name="Обычный 4 2 4 2 7" xfId="2649"/>
    <cellStyle name="Обычный 4 2 4 2 2 6" xfId="2650"/>
    <cellStyle name="Обычный 4 2 4 2 2 2 5" xfId="2651"/>
    <cellStyle name="Обычный 4 2 4 2 2 2 2 4" xfId="2652"/>
    <cellStyle name="Обычный 4 2 4 2 2 2 2 2 3" xfId="2653"/>
    <cellStyle name="Обычный 4 2 4 2 2 2 3 3" xfId="2654"/>
    <cellStyle name="Обычный 4 2 4 2 2 3 4" xfId="2655"/>
    <cellStyle name="Обычный 4 2 4 2 2 3 2 3" xfId="2656"/>
    <cellStyle name="Обычный 4 2 4 2 2 4 3" xfId="2657"/>
    <cellStyle name="Обычный 4 2 4 2 3 5" xfId="2658"/>
    <cellStyle name="Обычный 4 2 4 2 3 2 4" xfId="2659"/>
    <cellStyle name="Обычный 4 2 4 2 3 2 2 3" xfId="2660"/>
    <cellStyle name="Обычный 4 2 4 2 3 3 3" xfId="2661"/>
    <cellStyle name="Обычный 4 2 4 2 4 4" xfId="2662"/>
    <cellStyle name="Обычный 4 2 4 2 4 2 3" xfId="2663"/>
    <cellStyle name="Обычный 4 2 4 2 5 3" xfId="2664"/>
    <cellStyle name="Обычный 4 2 4 3 6" xfId="2665"/>
    <cellStyle name="Обычный 4 2 4 3 2 5" xfId="2666"/>
    <cellStyle name="Обычный 4 2 4 3 2 2 4" xfId="2667"/>
    <cellStyle name="Обычный 4 2 4 3 2 2 2 3" xfId="2668"/>
    <cellStyle name="Обычный 4 2 4 3 2 3 3" xfId="2669"/>
    <cellStyle name="Обычный 4 2 4 3 3 4" xfId="2670"/>
    <cellStyle name="Обычный 4 2 4 3 3 2 3" xfId="2671"/>
    <cellStyle name="Обычный 4 2 4 3 4 3" xfId="2672"/>
    <cellStyle name="Обычный 4 2 4 4 5" xfId="2673"/>
    <cellStyle name="Обычный 4 2 4 4 2 4" xfId="2674"/>
    <cellStyle name="Обычный 4 2 4 4 2 2 3" xfId="2675"/>
    <cellStyle name="Обычный 4 2 4 4 3 3" xfId="2676"/>
    <cellStyle name="Обычный 4 2 4 5 4" xfId="2677"/>
    <cellStyle name="Обычный 4 2 4 5 2 3" xfId="2678"/>
    <cellStyle name="Обычный 4 2 4 6 3" xfId="2679"/>
    <cellStyle name="Обычный 4 2 5 7" xfId="2680"/>
    <cellStyle name="Обычный 4 2 5 2 6" xfId="2681"/>
    <cellStyle name="Обычный 4 2 5 2 2 5" xfId="2682"/>
    <cellStyle name="Обычный 4 2 5 2 2 2 4" xfId="2683"/>
    <cellStyle name="Обычный 4 2 5 2 2 2 2 3" xfId="2684"/>
    <cellStyle name="Обычный 4 2 5 2 2 3 3" xfId="2685"/>
    <cellStyle name="Обычный 4 2 5 2 3 4" xfId="2686"/>
    <cellStyle name="Обычный 4 2 5 2 3 2 3" xfId="2687"/>
    <cellStyle name="Обычный 4 2 5 2 4 3" xfId="2688"/>
    <cellStyle name="Обычный 4 2 5 3 5" xfId="2689"/>
    <cellStyle name="Обычный 4 2 5 3 2 4" xfId="2690"/>
    <cellStyle name="Обычный 4 2 5 3 2 2 3" xfId="2691"/>
    <cellStyle name="Обычный 4 2 5 3 3 3" xfId="2692"/>
    <cellStyle name="Обычный 4 2 5 4 4" xfId="2693"/>
    <cellStyle name="Обычный 4 2 5 4 2 3" xfId="2694"/>
    <cellStyle name="Обычный 4 2 5 5 3" xfId="2695"/>
    <cellStyle name="Обычный 4 2 6 6" xfId="2696"/>
    <cellStyle name="Обычный 4 2 6 2 5" xfId="2697"/>
    <cellStyle name="Обычный 4 2 6 2 2 4" xfId="2698"/>
    <cellStyle name="Обычный 4 2 6 2 2 2 3" xfId="2699"/>
    <cellStyle name="Обычный 4 2 6 2 3 3" xfId="2700"/>
    <cellStyle name="Обычный 4 2 6 3 4" xfId="2701"/>
    <cellStyle name="Обычный 4 2 6 3 2 3" xfId="2702"/>
    <cellStyle name="Обычный 4 2 6 4 3" xfId="2703"/>
    <cellStyle name="Обычный 4 2 7 5" xfId="2704"/>
    <cellStyle name="Обычный 4 2 7 2 4" xfId="2705"/>
    <cellStyle name="Обычный 4 2 7 2 2 3" xfId="2706"/>
    <cellStyle name="Обычный 4 2 7 3 3" xfId="2707"/>
    <cellStyle name="Обычный 4 2 8 4" xfId="2708"/>
    <cellStyle name="Обычный 4 2 8 2 3" xfId="2709"/>
    <cellStyle name="Обычный 4 2 9 3" xfId="2710"/>
    <cellStyle name="Обычный 4 3 12" xfId="2711"/>
    <cellStyle name="Обычный 4 3 2 2 7" xfId="2712"/>
    <cellStyle name="Обычный 4 3 2 2 2 6" xfId="2713"/>
    <cellStyle name="Обычный 4 3 2 2 2 2 5" xfId="2714"/>
    <cellStyle name="Обычный 4 3 2 2 2 2 2 4" xfId="2715"/>
    <cellStyle name="Обычный 4 3 2 2 2 2 2 2 3" xfId="2716"/>
    <cellStyle name="Обычный 4 3 2 2 2 2 3 3" xfId="2717"/>
    <cellStyle name="Обычный 4 3 2 2 2 3 4" xfId="2718"/>
    <cellStyle name="Обычный 4 3 2 2 2 3 2 3" xfId="2719"/>
    <cellStyle name="Обычный 4 3 2 2 2 4 3" xfId="2720"/>
    <cellStyle name="Обычный 4 3 2 2 3 5" xfId="2721"/>
    <cellStyle name="Обычный 4 3 2 2 3 2 4" xfId="2722"/>
    <cellStyle name="Обычный 4 3 2 2 3 2 2 3" xfId="2723"/>
    <cellStyle name="Обычный 4 3 2 2 3 3 3" xfId="2724"/>
    <cellStyle name="Обычный 4 3 2 2 4 4" xfId="2725"/>
    <cellStyle name="Обычный 4 3 2 2 4 2 3" xfId="2726"/>
    <cellStyle name="Обычный 4 3 2 2 5 3" xfId="2727"/>
    <cellStyle name="Обычный 4 3 2 3 6" xfId="2728"/>
    <cellStyle name="Обычный 4 3 2 3 2 5" xfId="2729"/>
    <cellStyle name="Обычный 4 3 2 3 2 2 4" xfId="2730"/>
    <cellStyle name="Обычный 4 3 2 3 2 2 2 3" xfId="2731"/>
    <cellStyle name="Обычный 4 3 2 3 2 3 3" xfId="2732"/>
    <cellStyle name="Обычный 4 3 2 3 3 4" xfId="2733"/>
    <cellStyle name="Обычный 4 3 2 3 3 2 3" xfId="2734"/>
    <cellStyle name="Обычный 4 3 2 3 4 3" xfId="2735"/>
    <cellStyle name="Обычный 4 3 2 4 5" xfId="2736"/>
    <cellStyle name="Обычный 4 3 2 4 2 4" xfId="2737"/>
    <cellStyle name="Обычный 4 3 2 4 2 2 3" xfId="2738"/>
    <cellStyle name="Обычный 4 3 2 4 3 3" xfId="2739"/>
    <cellStyle name="Обычный 4 3 2 5 4" xfId="2740"/>
    <cellStyle name="Обычный 4 3 2 5 2 3" xfId="2741"/>
    <cellStyle name="Обычный 4 3 3 8" xfId="2742"/>
    <cellStyle name="Обычный 4 3 3 2 7" xfId="2743"/>
    <cellStyle name="Обычный 4 3 3 2 2 6" xfId="2744"/>
    <cellStyle name="Обычный 4 3 3 2 2 2 5" xfId="2745"/>
    <cellStyle name="Обычный 4 3 3 2 2 2 2 4" xfId="2746"/>
    <cellStyle name="Обычный 4 3 3 2 2 2 2 2 3" xfId="2747"/>
    <cellStyle name="Обычный 4 3 3 2 2 2 3 3" xfId="2748"/>
    <cellStyle name="Обычный 4 3 3 2 2 3 4" xfId="2749"/>
    <cellStyle name="Обычный 4 3 3 2 2 3 2 3" xfId="2750"/>
    <cellStyle name="Обычный 4 3 3 2 2 4 3" xfId="2751"/>
    <cellStyle name="Обычный 4 3 3 2 3 5" xfId="2752"/>
    <cellStyle name="Обычный 4 3 3 2 3 2 4" xfId="2753"/>
    <cellStyle name="Обычный 4 3 3 2 3 2 2 3" xfId="2754"/>
    <cellStyle name="Обычный 4 3 3 2 3 3 3" xfId="2755"/>
    <cellStyle name="Обычный 4 3 3 2 4 4" xfId="2756"/>
    <cellStyle name="Обычный 4 3 3 2 4 2 3" xfId="2757"/>
    <cellStyle name="Обычный 4 3 3 2 5 3" xfId="2758"/>
    <cellStyle name="Обычный 4 3 3 3 6" xfId="2759"/>
    <cellStyle name="Обычный 4 3 3 3 2 5" xfId="2760"/>
    <cellStyle name="Обычный 4 3 3 3 2 2 4" xfId="2761"/>
    <cellStyle name="Обычный 4 3 3 3 2 2 2 3" xfId="2762"/>
    <cellStyle name="Обычный 4 3 3 3 2 3 3" xfId="2763"/>
    <cellStyle name="Обычный 4 3 3 3 3 4" xfId="2764"/>
    <cellStyle name="Обычный 4 3 3 3 3 2 3" xfId="2765"/>
    <cellStyle name="Обычный 4 3 3 3 4 3" xfId="2766"/>
    <cellStyle name="Обычный 4 3 3 4 5" xfId="2767"/>
    <cellStyle name="Обычный 4 3 3 4 2 4" xfId="2768"/>
    <cellStyle name="Обычный 4 3 3 4 2 2 3" xfId="2769"/>
    <cellStyle name="Обычный 4 3 3 4 3 3" xfId="2770"/>
    <cellStyle name="Обычный 4 3 3 5 4" xfId="2771"/>
    <cellStyle name="Обычный 4 3 3 5 2 3" xfId="2772"/>
    <cellStyle name="Обычный 4 3 3 6 3" xfId="2773"/>
    <cellStyle name="Обычный 4 3 4 8" xfId="2774"/>
    <cellStyle name="Обычный 4 3 4 2 7" xfId="2775"/>
    <cellStyle name="Обычный 4 3 4 2 2 6" xfId="2776"/>
    <cellStyle name="Обычный 4 3 4 2 2 2 5" xfId="2777"/>
    <cellStyle name="Обычный 4 3 4 2 2 2 2 4" xfId="2778"/>
    <cellStyle name="Обычный 4 3 4 2 2 2 2 2 3" xfId="2779"/>
    <cellStyle name="Обычный 4 3 4 2 2 2 3 3" xfId="2780"/>
    <cellStyle name="Обычный 4 3 4 2 2 3 4" xfId="2781"/>
    <cellStyle name="Обычный 4 3 4 2 2 3 2 3" xfId="2782"/>
    <cellStyle name="Обычный 4 3 4 2 2 4 3" xfId="2783"/>
    <cellStyle name="Обычный 4 3 4 2 3 5" xfId="2784"/>
    <cellStyle name="Обычный 4 3 4 2 3 2 4" xfId="2785"/>
    <cellStyle name="Обычный 4 3 4 2 3 2 2 3" xfId="2786"/>
    <cellStyle name="Обычный 4 3 4 2 3 3 3" xfId="2787"/>
    <cellStyle name="Обычный 4 3 4 2 4 4" xfId="2788"/>
    <cellStyle name="Обычный 4 3 4 2 4 2 3" xfId="2789"/>
    <cellStyle name="Обычный 4 3 4 2 5 3" xfId="2790"/>
    <cellStyle name="Обычный 4 3 4 3 6" xfId="2791"/>
    <cellStyle name="Обычный 4 3 4 3 2 5" xfId="2792"/>
    <cellStyle name="Обычный 4 3 4 3 2 2 4" xfId="2793"/>
    <cellStyle name="Обычный 4 3 4 3 2 2 2 3" xfId="2794"/>
    <cellStyle name="Обычный 4 3 4 3 2 3 3" xfId="2795"/>
    <cellStyle name="Обычный 4 3 4 3 3 4" xfId="2796"/>
    <cellStyle name="Обычный 4 3 4 3 3 2 3" xfId="2797"/>
    <cellStyle name="Обычный 4 3 4 3 4 3" xfId="2798"/>
    <cellStyle name="Обычный 4 3 4 4 5" xfId="2799"/>
    <cellStyle name="Обычный 4 3 4 4 2 4" xfId="2800"/>
    <cellStyle name="Обычный 4 3 4 4 2 2 3" xfId="2801"/>
    <cellStyle name="Обычный 4 3 4 4 3 3" xfId="2802"/>
    <cellStyle name="Обычный 4 3 4 5 4" xfId="2803"/>
    <cellStyle name="Обычный 4 3 4 5 2 3" xfId="2804"/>
    <cellStyle name="Обычный 4 3 4 6 3" xfId="2805"/>
    <cellStyle name="Обычный 4 3 5 7" xfId="2806"/>
    <cellStyle name="Обычный 4 3 5 2 6" xfId="2807"/>
    <cellStyle name="Обычный 4 3 5 2 2 5" xfId="2808"/>
    <cellStyle name="Обычный 4 3 5 2 2 2 4" xfId="2809"/>
    <cellStyle name="Обычный 4 3 5 2 2 2 2 3" xfId="2810"/>
    <cellStyle name="Обычный 4 3 5 2 2 3 3" xfId="2811"/>
    <cellStyle name="Обычный 4 3 5 2 3 4" xfId="2812"/>
    <cellStyle name="Обычный 4 3 5 2 3 2 3" xfId="2813"/>
    <cellStyle name="Обычный 4 3 5 2 4 3" xfId="2814"/>
    <cellStyle name="Обычный 4 3 5 3 5" xfId="2815"/>
    <cellStyle name="Обычный 4 3 5 3 2 4" xfId="2816"/>
    <cellStyle name="Обычный 4 3 5 3 2 2 3" xfId="2817"/>
    <cellStyle name="Обычный 4 3 5 3 3 3" xfId="2818"/>
    <cellStyle name="Обычный 4 3 5 4 4" xfId="2819"/>
    <cellStyle name="Обычный 4 3 5 4 2 3" xfId="2820"/>
    <cellStyle name="Обычный 4 3 5 5 3" xfId="2821"/>
    <cellStyle name="Обычный 4 3 6 6" xfId="2822"/>
    <cellStyle name="Обычный 4 3 6 2 5" xfId="2823"/>
    <cellStyle name="Обычный 4 3 6 2 2 4" xfId="2824"/>
    <cellStyle name="Обычный 4 3 6 2 2 2 3" xfId="2825"/>
    <cellStyle name="Обычный 4 3 6 2 3 3" xfId="2826"/>
    <cellStyle name="Обычный 4 3 6 3 4" xfId="2827"/>
    <cellStyle name="Обычный 4 3 6 3 2 3" xfId="2828"/>
    <cellStyle name="Обычный 4 3 6 4 3" xfId="2829"/>
    <cellStyle name="Обычный 4 3 7 5" xfId="2830"/>
    <cellStyle name="Обычный 4 3 7 2 4" xfId="2831"/>
    <cellStyle name="Обычный 4 3 7 2 2 3" xfId="2832"/>
    <cellStyle name="Обычный 4 3 7 3 3" xfId="2833"/>
    <cellStyle name="Обычный 4 3 8 4" xfId="2834"/>
    <cellStyle name="Обычный 4 3 8 2 3" xfId="2835"/>
    <cellStyle name="Обычный 4 4 2 7" xfId="2836"/>
    <cellStyle name="Обычный 4 4 2 2 6" xfId="2837"/>
    <cellStyle name="Обычный 4 4 2 2 2 5" xfId="2838"/>
    <cellStyle name="Обычный 4 4 2 2 2 2 4" xfId="2839"/>
    <cellStyle name="Обычный 4 4 2 2 2 2 2 3" xfId="2840"/>
    <cellStyle name="Обычный 4 4 2 2 2 3 3" xfId="2841"/>
    <cellStyle name="Обычный 4 4 2 2 3 4" xfId="2842"/>
    <cellStyle name="Обычный 4 4 2 2 3 2 3" xfId="2843"/>
    <cellStyle name="Обычный 4 4 2 2 4 3" xfId="2844"/>
    <cellStyle name="Обычный 4 4 2 3 5" xfId="2845"/>
    <cellStyle name="Обычный 4 4 2 3 2 4" xfId="2846"/>
    <cellStyle name="Обычный 4 4 2 3 2 2 3" xfId="2847"/>
    <cellStyle name="Обычный 4 4 2 3 3 3" xfId="2848"/>
    <cellStyle name="Обычный 4 4 2 4 4" xfId="2849"/>
    <cellStyle name="Обычный 4 4 2 4 2 3" xfId="2850"/>
    <cellStyle name="Обычный 4 4 2 5 3" xfId="2851"/>
    <cellStyle name="Обычный 4 4 3 6" xfId="2852"/>
    <cellStyle name="Обычный 4 4 3 2 5" xfId="2853"/>
    <cellStyle name="Обычный 4 4 3 2 2 4" xfId="2854"/>
    <cellStyle name="Обычный 4 4 3 2 2 2 3" xfId="2855"/>
    <cellStyle name="Обычный 4 4 3 2 3 3" xfId="2856"/>
    <cellStyle name="Обычный 4 4 3 3 4" xfId="2857"/>
    <cellStyle name="Обычный 4 4 3 3 2 3" xfId="2858"/>
    <cellStyle name="Обычный 4 4 3 4 3" xfId="2859"/>
    <cellStyle name="Обычный 4 4 4 5" xfId="2860"/>
    <cellStyle name="Обычный 4 4 4 2 4" xfId="2861"/>
    <cellStyle name="Обычный 4 4 4 2 2 3" xfId="2862"/>
    <cellStyle name="Обычный 4 4 4 3 3" xfId="2863"/>
    <cellStyle name="Обычный 4 4 5 4" xfId="2864"/>
    <cellStyle name="Обычный 4 4 5 2 3" xfId="2865"/>
    <cellStyle name="Обычный 4 5 2 7" xfId="2866"/>
    <cellStyle name="Обычный 4 5 2 2 6" xfId="2867"/>
    <cellStyle name="Обычный 4 5 2 2 2 5" xfId="2868"/>
    <cellStyle name="Обычный 4 5 2 2 2 2 4" xfId="2869"/>
    <cellStyle name="Обычный 4 5 2 2 2 2 2 3" xfId="2870"/>
    <cellStyle name="Обычный 4 5 2 2 2 3 3" xfId="2871"/>
    <cellStyle name="Обычный 4 5 2 2 3 4" xfId="2872"/>
    <cellStyle name="Обычный 4 5 2 2 3 2 3" xfId="2873"/>
    <cellStyle name="Обычный 4 5 2 2 4 3" xfId="2874"/>
    <cellStyle name="Обычный 4 5 2 3 5" xfId="2875"/>
    <cellStyle name="Обычный 4 5 2 3 2 4" xfId="2876"/>
    <cellStyle name="Обычный 4 5 2 3 2 2 3" xfId="2877"/>
    <cellStyle name="Обычный 4 5 2 3 3 3" xfId="2878"/>
    <cellStyle name="Обычный 4 5 2 4 4" xfId="2879"/>
    <cellStyle name="Обычный 4 5 2 4 2 3" xfId="2880"/>
    <cellStyle name="Обычный 4 5 2 5 3" xfId="2881"/>
    <cellStyle name="Обычный 4 5 3 6" xfId="2882"/>
    <cellStyle name="Обычный 4 5 3 2 5" xfId="2883"/>
    <cellStyle name="Обычный 4 5 3 2 2 4" xfId="2884"/>
    <cellStyle name="Обычный 4 5 3 2 2 2 3" xfId="2885"/>
    <cellStyle name="Обычный 4 5 3 2 3 3" xfId="2886"/>
    <cellStyle name="Обычный 4 5 3 3 4" xfId="2887"/>
    <cellStyle name="Обычный 4 5 3 3 2 3" xfId="2888"/>
    <cellStyle name="Обычный 4 5 3 4 3" xfId="2889"/>
    <cellStyle name="Обычный 4 5 4 5" xfId="2890"/>
    <cellStyle name="Обычный 4 5 4 2 4" xfId="2891"/>
    <cellStyle name="Обычный 4 5 4 2 2 3" xfId="2892"/>
    <cellStyle name="Обычный 4 5 4 3 3" xfId="2893"/>
    <cellStyle name="Обычный 4 5 5 4" xfId="2894"/>
    <cellStyle name="Обычный 4 5 5 2 3" xfId="2895"/>
    <cellStyle name="Обычный 4 5 6 3" xfId="2896"/>
    <cellStyle name="Обычный 4 5 7 3" xfId="2897"/>
    <cellStyle name="Обычный 4 6 8" xfId="2898"/>
    <cellStyle name="Обычный 4 6 2 7" xfId="2899"/>
    <cellStyle name="Обычный 4 6 2 2 6" xfId="2900"/>
    <cellStyle name="Обычный 4 6 2 2 2 5" xfId="2901"/>
    <cellStyle name="Обычный 4 6 2 2 2 2 4" xfId="2902"/>
    <cellStyle name="Обычный 4 6 2 2 2 2 2 3" xfId="2903"/>
    <cellStyle name="Обычный 4 6 2 2 2 3 3" xfId="2904"/>
    <cellStyle name="Обычный 4 6 2 2 3 4" xfId="2905"/>
    <cellStyle name="Обычный 4 6 2 2 3 2 3" xfId="2906"/>
    <cellStyle name="Обычный 4 6 2 2 4 3" xfId="2907"/>
    <cellStyle name="Обычный 4 6 2 3 5" xfId="2908"/>
    <cellStyle name="Обычный 4 6 2 3 2 4" xfId="2909"/>
    <cellStyle name="Обычный 4 6 2 3 2 2 3" xfId="2910"/>
    <cellStyle name="Обычный 4 6 2 3 3 3" xfId="2911"/>
    <cellStyle name="Обычный 4 6 2 4 4" xfId="2912"/>
    <cellStyle name="Обычный 4 6 2 4 2 3" xfId="2913"/>
    <cellStyle name="Обычный 4 6 2 5 3" xfId="2914"/>
    <cellStyle name="Обычный 4 6 3 6" xfId="2915"/>
    <cellStyle name="Обычный 4 6 3 2 5" xfId="2916"/>
    <cellStyle name="Обычный 4 6 3 2 2 4" xfId="2917"/>
    <cellStyle name="Обычный 4 6 3 2 2 2 3" xfId="2918"/>
    <cellStyle name="Обычный 4 6 3 2 3 3" xfId="2919"/>
    <cellStyle name="Обычный 4 6 3 3 4" xfId="2920"/>
    <cellStyle name="Обычный 4 6 3 3 2 3" xfId="2921"/>
    <cellStyle name="Обычный 4 6 3 4 3" xfId="2922"/>
    <cellStyle name="Обычный 4 6 4 5" xfId="2923"/>
    <cellStyle name="Обычный 4 6 4 2 4" xfId="2924"/>
    <cellStyle name="Обычный 4 6 4 2 2 3" xfId="2925"/>
    <cellStyle name="Обычный 4 6 4 3 3" xfId="2926"/>
    <cellStyle name="Обычный 4 6 5 4" xfId="2927"/>
    <cellStyle name="Обычный 4 6 5 2 3" xfId="2928"/>
    <cellStyle name="Обычный 4 6 6 3" xfId="2929"/>
    <cellStyle name="Обычный 4 7 7" xfId="2930"/>
    <cellStyle name="Обычный 4 7 2 6" xfId="2931"/>
    <cellStyle name="Обычный 4 7 2 2 5" xfId="2932"/>
    <cellStyle name="Обычный 4 7 2 2 2 4" xfId="2933"/>
    <cellStyle name="Обычный 4 7 2 2 2 2 3" xfId="2934"/>
    <cellStyle name="Обычный 4 7 2 2 3 3" xfId="2935"/>
    <cellStyle name="Обычный 4 7 2 3 4" xfId="2936"/>
    <cellStyle name="Обычный 4 7 2 3 2 3" xfId="2937"/>
    <cellStyle name="Обычный 4 7 2 4 3" xfId="2938"/>
    <cellStyle name="Обычный 4 7 3 5" xfId="2939"/>
    <cellStyle name="Обычный 4 7 3 2 4" xfId="2940"/>
    <cellStyle name="Обычный 4 7 3 2 2 3" xfId="2941"/>
    <cellStyle name="Обычный 4 7 3 3 3" xfId="2942"/>
    <cellStyle name="Обычный 4 7 4 4" xfId="2943"/>
    <cellStyle name="Обычный 4 7 4 2 3" xfId="2944"/>
    <cellStyle name="Обычный 4 7 5 3" xfId="2945"/>
    <cellStyle name="Обычный 4 8 6" xfId="2946"/>
    <cellStyle name="Обычный 4 8 2 5" xfId="2947"/>
    <cellStyle name="Обычный 4 8 2 2 4" xfId="2948"/>
    <cellStyle name="Обычный 4 8 2 2 2 3" xfId="2949"/>
    <cellStyle name="Обычный 4 8 2 3 3" xfId="2950"/>
    <cellStyle name="Обычный 4 8 3 4" xfId="2951"/>
    <cellStyle name="Обычный 4 8 3 2 3" xfId="2952"/>
    <cellStyle name="Обычный 4 8 4 3" xfId="2953"/>
    <cellStyle name="Обычный 4 9 5" xfId="2954"/>
    <cellStyle name="Обычный 4 9 2 4" xfId="2955"/>
    <cellStyle name="Обычный 4 9 2 2 3" xfId="2956"/>
    <cellStyle name="Обычный 4 9 3 3" xfId="2957"/>
    <cellStyle name="Обычный 5 2 4 3" xfId="2958"/>
    <cellStyle name="Обычный 6 2 6 4" xfId="2959"/>
    <cellStyle name="Обычный 6 2 2 4 5" xfId="2960"/>
    <cellStyle name="Обычный 6 2 2 2 3 4" xfId="2961"/>
    <cellStyle name="Обычный 6 2 4 3 2" xfId="2962"/>
    <cellStyle name="Обычный 6 3 2 4" xfId="2963"/>
    <cellStyle name="Обычный 6 3 2 2 3" xfId="2964"/>
    <cellStyle name="Обычный 7 2 6 2" xfId="2965"/>
    <cellStyle name="Обычный 8 2 2 4" xfId="2966"/>
    <cellStyle name="Обычный 8 2 2 2 3" xfId="2967"/>
    <cellStyle name="Обычный 8 2 3 3" xfId="2968"/>
    <cellStyle name="Обычный 8 2 4 3" xfId="2969"/>
    <cellStyle name="Обычный 8 3 2 3" xfId="2970"/>
    <cellStyle name="Обычный 8 3 3 3" xfId="2971"/>
    <cellStyle name="Обычный 8 4 3" xfId="2972"/>
    <cellStyle name="Обычный 8 5 3" xfId="2973"/>
    <cellStyle name="Обычный 9 3 4 2" xfId="2974"/>
    <cellStyle name="Обычный 9 3 2 3" xfId="2975"/>
    <cellStyle name="Обычный 9 5 3" xfId="2976"/>
    <cellStyle name="Процентный 2 2 2 3" xfId="2977"/>
    <cellStyle name="Финансовый 12 3" xfId="2978"/>
    <cellStyle name="Финансовый 13 3" xfId="2979"/>
    <cellStyle name="Финансовый 14 3" xfId="2980"/>
    <cellStyle name="Финансовый 15 3" xfId="2981"/>
    <cellStyle name="Финансовый 17 3" xfId="2982"/>
    <cellStyle name="Финансовый 18 3" xfId="2983"/>
    <cellStyle name="Финансовый 2 2 5" xfId="2984"/>
    <cellStyle name="Финансовый 2 2 2 4" xfId="2985"/>
    <cellStyle name="Финансовый 2 3 3 3" xfId="2986"/>
    <cellStyle name="Финансовый 3 3 3 2" xfId="2987"/>
    <cellStyle name="Финансовый 4 6" xfId="2988"/>
    <cellStyle name="Финансовый 4 2 3" xfId="2989"/>
    <cellStyle name="Финансовый 4 3 3" xfId="2990"/>
    <cellStyle name="Финансовый 5 2 3" xfId="2991"/>
    <cellStyle name="Финансовый 7 2 3" xfId="2992"/>
    <cellStyle name="Финансовый 9 2 3" xfId="2993"/>
    <cellStyle name="Обычный 31 3" xfId="2994"/>
    <cellStyle name="Обычный 33 2 3" xfId="2995"/>
    <cellStyle name="Обычный 35 3" xfId="2996"/>
    <cellStyle name="Обычный 34 3" xfId="2997"/>
    <cellStyle name="Обычный 36 3" xfId="2998"/>
    <cellStyle name="Обычный 37 3" xfId="2999"/>
    <cellStyle name="Обычный 38 3" xfId="3000"/>
    <cellStyle name="Финансовый 19 3" xfId="3001"/>
    <cellStyle name="Обычный 2 10 2 2 3" xfId="3002"/>
    <cellStyle name="Обычный 2 10 2 3 3" xfId="3003"/>
    <cellStyle name="Обычный 2 10 2 4 3" xfId="3004"/>
    <cellStyle name="Обычный 2 10 3 3" xfId="3005"/>
    <cellStyle name="Обычный 2 10 4 3" xfId="3006"/>
    <cellStyle name="Обычный 2 10 5 3" xfId="3007"/>
    <cellStyle name="Обычный 2 3 2 3 3" xfId="3008"/>
    <cellStyle name="Обычный 2 3 2 4 3" xfId="3009"/>
    <cellStyle name="Обычный 2 3 2 5 3" xfId="3010"/>
    <cellStyle name="Обычный 2 3 6 3" xfId="3011"/>
    <cellStyle name="Обычный 2 4 2 2 3" xfId="3012"/>
    <cellStyle name="Обычный 2 4 2 3 3" xfId="3013"/>
    <cellStyle name="Обычный 2 4 2 4 3" xfId="3014"/>
    <cellStyle name="Обычный 2 4 4 3" xfId="3015"/>
    <cellStyle name="Обычный 2 7 2 6" xfId="3016"/>
    <cellStyle name="Обычный 2 7 2 2 3" xfId="3017"/>
    <cellStyle name="Обычный 2 7 2 3 3" xfId="3018"/>
    <cellStyle name="Обычный 2 7 2 4 3" xfId="3019"/>
    <cellStyle name="Обычный 2 7 3 3" xfId="3020"/>
    <cellStyle name="Обычный 2 7 4 3" xfId="3021"/>
    <cellStyle name="Обычный 2 7 5 3" xfId="3022"/>
    <cellStyle name="Обычный 2 8 2 6" xfId="3023"/>
    <cellStyle name="Обычный 2 8 2 2 3" xfId="3024"/>
    <cellStyle name="Обычный 2 8 2 3 3" xfId="3025"/>
    <cellStyle name="Обычный 2 8 2 4 3" xfId="3026"/>
    <cellStyle name="Обычный 2 8 3 3" xfId="3027"/>
    <cellStyle name="Обычный 2 8 4 3" xfId="3028"/>
    <cellStyle name="Обычный 2 8 5 3" xfId="3029"/>
    <cellStyle name="Обычный 2 9 2 6" xfId="3030"/>
    <cellStyle name="Обычный 2 9 2 2 3" xfId="3031"/>
    <cellStyle name="Обычный 2 9 2 3 3" xfId="3032"/>
    <cellStyle name="Обычный 2 9 2 4 3" xfId="3033"/>
    <cellStyle name="Обычный 2 9 3 3" xfId="3034"/>
    <cellStyle name="Обычный 2 9 4 3" xfId="3035"/>
    <cellStyle name="Обычный 2 9 5 3" xfId="3036"/>
    <cellStyle name="Обычный 3 2 2 3 3" xfId="3037"/>
    <cellStyle name="Обычный 3 2 2 4 3" xfId="3038"/>
    <cellStyle name="Обычный 7 2 3 3 2" xfId="3039"/>
    <cellStyle name="Обычный 7 2 4 3 2" xfId="3040"/>
    <cellStyle name="Процентный 4 2 6" xfId="3041"/>
    <cellStyle name="Процентный 4 2 2 3" xfId="3042"/>
    <cellStyle name="Процентный 4 2 3 3" xfId="3043"/>
    <cellStyle name="Процентный 4 2 4 3" xfId="3044"/>
    <cellStyle name="Процентный 4 3 3" xfId="3045"/>
    <cellStyle name="Процентный 4 4 3" xfId="3046"/>
    <cellStyle name="Процентный 4 5 3" xfId="3047"/>
    <cellStyle name="Финансовый 2 2 2 2 3" xfId="3048"/>
    <cellStyle name="Финансовый 3 2 2 3 2" xfId="3049"/>
    <cellStyle name="Финансовый 3 2 3 3" xfId="3050"/>
    <cellStyle name="Финансовый 3 2 4 3" xfId="3051"/>
    <cellStyle name="Финансовый 3 4 3 2" xfId="3052"/>
    <cellStyle name="Финансовый 4 4 3" xfId="3053"/>
    <cellStyle name="Обычный 39 3" xfId="3054"/>
    <cellStyle name="Обычный 40 3" xfId="3055"/>
    <cellStyle name="Денежный 3 3 2" xfId="3056"/>
    <cellStyle name="Обычный 10 2 3 2" xfId="3057"/>
    <cellStyle name="Обычный 10 2 2 2 2" xfId="3058"/>
    <cellStyle name="Обычный 10 3 2 2" xfId="3059"/>
    <cellStyle name="Обычный 10 5 2 2" xfId="3060"/>
    <cellStyle name="Обычный 11 2 3 2 2" xfId="3061"/>
    <cellStyle name="Обычный 11 4 2 2" xfId="3062"/>
    <cellStyle name="Обычный 12 2 2 2 2" xfId="3063"/>
    <cellStyle name="Обычный 13 2 2 2" xfId="3064"/>
    <cellStyle name="Обычный 13 3 2 2" xfId="3065"/>
    <cellStyle name="Обычный 14 2 2 2" xfId="3066"/>
    <cellStyle name="Обычный 19 2 2" xfId="3067"/>
    <cellStyle name="Обычный 2 10 6 2" xfId="3068"/>
    <cellStyle name="Обычный 2 2 3 2 4 2" xfId="3069"/>
    <cellStyle name="Обычный 2 2 3 2 2 3 2" xfId="3070"/>
    <cellStyle name="Обычный 2 2 3 2 2 2 2 2" xfId="3071"/>
    <cellStyle name="Обычный 2 2 3 2 3 2 2" xfId="3072"/>
    <cellStyle name="Обычный 2 2 3 4 2 2" xfId="3073"/>
    <cellStyle name="Обычный 2 2 3 5 2 2" xfId="3074"/>
    <cellStyle name="Обычный 2 2 4 2 2 2" xfId="3075"/>
    <cellStyle name="Обычный 2 3 7 2" xfId="3076"/>
    <cellStyle name="Обычный 2 3 2 6 2" xfId="3077"/>
    <cellStyle name="Обычный 2 4 5 2" xfId="3078"/>
    <cellStyle name="Обычный 2 4 2 5 2" xfId="3079"/>
    <cellStyle name="Обычный 21 2 2" xfId="3080"/>
    <cellStyle name="Обычный 22 2 2" xfId="3081"/>
    <cellStyle name="Обычный 23 2 2" xfId="3082"/>
    <cellStyle name="Обычный 24 2 2" xfId="3083"/>
    <cellStyle name="Обычный 28 2 2" xfId="3084"/>
    <cellStyle name="Обычный 3 2 4 2 2" xfId="3085"/>
    <cellStyle name="Обычный 3 3 2 2 2" xfId="3086"/>
    <cellStyle name="Обычный 3 5 3 2" xfId="3087"/>
    <cellStyle name="Обычный 3 7 2 2" xfId="3088"/>
    <cellStyle name="Обычный 30 2 2" xfId="3089"/>
    <cellStyle name="Обычный 4 13 2" xfId="3090"/>
    <cellStyle name="Обычный 4 10 4 2" xfId="3091"/>
    <cellStyle name="Обычный 4 10 2 3 2" xfId="3092"/>
    <cellStyle name="Обычный 4 10 2 2 2 2" xfId="3093"/>
    <cellStyle name="Обычный 4 10 3 2 2" xfId="3094"/>
    <cellStyle name="Обычный 4 11 3 2" xfId="3095"/>
    <cellStyle name="Обычный 4 11 2 2 2" xfId="3096"/>
    <cellStyle name="Обычный 4 2 10 2" xfId="3097"/>
    <cellStyle name="Обычный 4 2 2 8 2" xfId="3098"/>
    <cellStyle name="Обычный 4 2 2 2 6 2" xfId="3099"/>
    <cellStyle name="Обычный 4 2 2 2 2 5 2" xfId="3100"/>
    <cellStyle name="Обычный 4 2 2 2 2 2 4 2" xfId="3101"/>
    <cellStyle name="Обычный 4 2 2 2 2 2 2 3 2" xfId="3102"/>
    <cellStyle name="Обычный 4 2 2 2 2 2 2 2 2 2" xfId="3103"/>
    <cellStyle name="Обычный 4 2 2 2 2 2 3 2 2" xfId="3104"/>
    <cellStyle name="Обычный 4 2 2 2 2 3 3 2" xfId="3105"/>
    <cellStyle name="Обычный 4 2 2 2 2 3 2 2 2" xfId="3106"/>
    <cellStyle name="Обычный 4 2 2 2 2 4 2 2" xfId="3107"/>
    <cellStyle name="Обычный 4 2 2 2 3 4 2" xfId="3108"/>
    <cellStyle name="Обычный 4 2 2 2 3 2 3 2" xfId="3109"/>
    <cellStyle name="Обычный 4 2 2 2 3 2 2 2 2" xfId="3110"/>
    <cellStyle name="Обычный 4 2 2 2 3 3 2 2" xfId="3111"/>
    <cellStyle name="Обычный 4 2 2 2 4 3 2" xfId="3112"/>
    <cellStyle name="Обычный 4 2 2 2 4 2 2 2" xfId="3113"/>
    <cellStyle name="Обычный 4 2 2 2 5 2 2" xfId="3114"/>
    <cellStyle name="Обычный 4 2 2 3 5 2" xfId="3115"/>
    <cellStyle name="Обычный 4 2 2 3 2 4 2" xfId="3116"/>
    <cellStyle name="Обычный 4 2 2 3 2 2 3 2" xfId="3117"/>
    <cellStyle name="Обычный 4 2 2 3 2 2 2 2 2" xfId="3118"/>
    <cellStyle name="Обычный 4 2 2 3 2 3 2 2" xfId="3119"/>
    <cellStyle name="Обычный 4 2 2 3 3 3 2" xfId="3120"/>
    <cellStyle name="Обычный 4 2 2 3 3 2 2 2" xfId="3121"/>
    <cellStyle name="Обычный 4 2 2 3 4 2 2" xfId="3122"/>
    <cellStyle name="Обычный 4 2 2 4 4 2" xfId="3123"/>
    <cellStyle name="Обычный 4 2 2 4 2 3 2" xfId="3124"/>
    <cellStyle name="Обычный 4 2 2 4 2 2 2 2" xfId="3125"/>
    <cellStyle name="Обычный 4 2 2 4 3 2 2" xfId="3126"/>
    <cellStyle name="Обычный 4 2 2 5 3 2" xfId="3127"/>
    <cellStyle name="Обычный 4 2 2 5 2 2 2" xfId="3128"/>
    <cellStyle name="Обычный 4 2 2 6 2 2" xfId="3129"/>
    <cellStyle name="Обычный 4 2 2 7 2 2" xfId="3130"/>
    <cellStyle name="Обычный 4 2 3 7 2" xfId="3131"/>
    <cellStyle name="Обычный 4 2 3 2 6 2" xfId="3132"/>
    <cellStyle name="Обычный 4 2 3 2 2 5 2" xfId="3133"/>
    <cellStyle name="Обычный 4 2 3 2 2 2 4 2" xfId="3134"/>
    <cellStyle name="Обычный 4 2 3 2 2 2 2 3 2" xfId="3135"/>
    <cellStyle name="Обычный 4 2 3 2 2 2 2 2 2 2" xfId="3136"/>
    <cellStyle name="Обычный 4 2 3 2 2 2 3 2 2" xfId="3137"/>
    <cellStyle name="Обычный 4 2 3 2 2 3 3 2" xfId="3138"/>
    <cellStyle name="Обычный 4 2 3 2 2 3 2 2 2" xfId="3139"/>
    <cellStyle name="Обычный 4 2 3 2 2 4 2 2" xfId="3140"/>
    <cellStyle name="Обычный 4 2 3 2 3 4 2" xfId="3141"/>
    <cellStyle name="Обычный 4 2 3 2 3 2 3 2" xfId="3142"/>
    <cellStyle name="Обычный 4 2 3 2 3 2 2 2 2" xfId="3143"/>
    <cellStyle name="Обычный 4 2 3 2 3 3 2 2" xfId="3144"/>
    <cellStyle name="Обычный 4 2 3 2 4 3 2" xfId="3145"/>
    <cellStyle name="Обычный 4 2 3 2 4 2 2 2" xfId="3146"/>
    <cellStyle name="Обычный 4 2 3 2 5 2 2" xfId="3147"/>
    <cellStyle name="Обычный 4 2 3 3 5 2" xfId="3148"/>
    <cellStyle name="Обычный 4 2 3 3 2 4 2" xfId="3149"/>
    <cellStyle name="Обычный 4 2 3 3 2 2 3 2" xfId="3150"/>
    <cellStyle name="Обычный 4 2 3 3 2 2 2 2 2" xfId="3151"/>
    <cellStyle name="Обычный 4 2 3 3 2 3 2 2" xfId="3152"/>
    <cellStyle name="Обычный 4 2 3 3 3 3 2" xfId="3153"/>
    <cellStyle name="Обычный 4 2 3 3 3 2 2 2" xfId="3154"/>
    <cellStyle name="Обычный 4 2 3 3 4 2 2" xfId="3155"/>
    <cellStyle name="Обычный 4 2 3 4 4 2" xfId="3156"/>
    <cellStyle name="Обычный 4 2 3 4 2 3 2" xfId="3157"/>
    <cellStyle name="Обычный 4 2 3 4 2 2 2 2" xfId="3158"/>
    <cellStyle name="Обычный 4 2 3 4 3 2 2" xfId="3159"/>
    <cellStyle name="Обычный 4 2 3 5 3 2" xfId="3160"/>
    <cellStyle name="Обычный 4 2 3 5 2 2 2" xfId="3161"/>
    <cellStyle name="Обычный 4 2 3 6 2 2" xfId="3162"/>
    <cellStyle name="Обычный 4 2 4 7 2" xfId="3163"/>
    <cellStyle name="Обычный 4 2 4 2 6 2" xfId="3164"/>
    <cellStyle name="Обычный 4 2 4 2 2 5 2" xfId="3165"/>
    <cellStyle name="Обычный 4 2 4 2 2 2 4 2" xfId="3166"/>
    <cellStyle name="Обычный 4 2 4 2 2 2 2 3 2" xfId="3167"/>
    <cellStyle name="Обычный 4 2 4 2 2 2 2 2 2 2" xfId="3168"/>
    <cellStyle name="Обычный 4 2 4 2 2 2 3 2 2" xfId="3169"/>
    <cellStyle name="Обычный 4 2 4 2 2 3 3 2" xfId="3170"/>
    <cellStyle name="Обычный 4 2 4 2 2 3 2 2 2" xfId="3171"/>
    <cellStyle name="Обычный 4 2 4 2 2 4 2 2" xfId="3172"/>
    <cellStyle name="Обычный 4 2 4 2 3 4 2" xfId="3173"/>
    <cellStyle name="Обычный 4 2 4 2 3 2 3 2" xfId="3174"/>
    <cellStyle name="Обычный 4 2 4 2 3 2 2 2 2" xfId="3175"/>
    <cellStyle name="Обычный 4 2 4 2 3 3 2 2" xfId="3176"/>
    <cellStyle name="Обычный 4 2 4 2 4 3 2" xfId="3177"/>
    <cellStyle name="Обычный 4 2 4 2 4 2 2 2" xfId="3178"/>
    <cellStyle name="Обычный 4 2 4 2 5 2 2" xfId="3179"/>
    <cellStyle name="Обычный 4 2 4 3 5 2" xfId="3180"/>
    <cellStyle name="Обычный 4 2 4 3 2 4 2" xfId="3181"/>
    <cellStyle name="Обычный 4 2 4 3 2 2 3 2" xfId="3182"/>
    <cellStyle name="Обычный 4 2 4 3 2 2 2 2 2" xfId="3183"/>
    <cellStyle name="Обычный 4 2 4 3 2 3 2 2" xfId="3184"/>
    <cellStyle name="Обычный 4 2 4 3 3 3 2" xfId="3185"/>
    <cellStyle name="Обычный 4 2 4 3 3 2 2 2" xfId="3186"/>
    <cellStyle name="Обычный 4 2 4 3 4 2 2" xfId="3187"/>
    <cellStyle name="Обычный 4 2 4 4 4 2" xfId="3188"/>
    <cellStyle name="Обычный 4 2 4 4 2 3 2" xfId="3189"/>
    <cellStyle name="Обычный 4 2 4 4 2 2 2 2" xfId="3190"/>
    <cellStyle name="Обычный 4 2 4 4 3 2 2" xfId="3191"/>
    <cellStyle name="Обычный 4 2 4 5 3 2" xfId="3192"/>
    <cellStyle name="Обычный 4 2 4 5 2 2 2" xfId="3193"/>
    <cellStyle name="Обычный 4 2 4 6 2 2" xfId="3194"/>
    <cellStyle name="Обычный 4 2 5 6 2" xfId="3195"/>
    <cellStyle name="Обычный 4 2 5 2 5 2" xfId="3196"/>
    <cellStyle name="Обычный 4 2 5 2 2 4 2" xfId="3197"/>
    <cellStyle name="Обычный 4 2 5 2 2 2 3 2" xfId="3198"/>
    <cellStyle name="Обычный 4 2 5 2 2 2 2 2 2" xfId="3199"/>
    <cellStyle name="Обычный 4 2 5 2 2 3 2 2" xfId="3200"/>
    <cellStyle name="Обычный 4 2 5 2 3 3 2" xfId="3201"/>
    <cellStyle name="Обычный 4 2 5 2 3 2 2 2" xfId="3202"/>
    <cellStyle name="Обычный 4 2 5 2 4 2 2" xfId="3203"/>
    <cellStyle name="Обычный 4 2 5 3 4 2" xfId="3204"/>
    <cellStyle name="Обычный 4 2 5 3 2 3 2" xfId="3205"/>
    <cellStyle name="Обычный 4 2 5 3 2 2 2 2" xfId="3206"/>
    <cellStyle name="Обычный 4 2 5 3 3 2 2" xfId="3207"/>
    <cellStyle name="Обычный 4 2 5 4 3 2" xfId="3208"/>
    <cellStyle name="Обычный 4 2 5 4 2 2 2" xfId="3209"/>
    <cellStyle name="Обычный 4 2 5 5 2 2" xfId="3210"/>
    <cellStyle name="Обычный 4 2 6 5 2" xfId="3211"/>
    <cellStyle name="Обычный 4 2 6 2 4 2" xfId="3212"/>
    <cellStyle name="Обычный 4 2 6 2 2 3 2" xfId="3213"/>
    <cellStyle name="Обычный 4 2 6 2 2 2 2 2" xfId="3214"/>
    <cellStyle name="Обычный 4 2 6 2 3 2 2" xfId="3215"/>
    <cellStyle name="Обычный 4 2 6 3 3 2" xfId="3216"/>
    <cellStyle name="Обычный 4 2 6 3 2 2 2" xfId="3217"/>
    <cellStyle name="Обычный 4 2 6 4 2 2" xfId="3218"/>
    <cellStyle name="Обычный 4 2 7 4 2" xfId="3219"/>
    <cellStyle name="Обычный 4 2 7 2 3 2" xfId="3220"/>
    <cellStyle name="Обычный 4 2 7 2 2 2 2" xfId="3221"/>
    <cellStyle name="Обычный 4 2 7 3 2 2" xfId="3222"/>
    <cellStyle name="Обычный 4 2 8 3 2" xfId="3223"/>
    <cellStyle name="Обычный 4 2 8 2 2 2" xfId="3224"/>
    <cellStyle name="Обычный 4 2 9 2 2" xfId="3225"/>
    <cellStyle name="Обычный 4 3 11 2" xfId="3226"/>
    <cellStyle name="Обычный 4 3 2 2 6 2" xfId="3227"/>
    <cellStyle name="Обычный 4 3 2 2 2 5 2" xfId="3228"/>
    <cellStyle name="Обычный 4 3 2 2 2 2 4 2" xfId="3229"/>
    <cellStyle name="Обычный 4 3 2 2 2 2 2 3 2" xfId="3230"/>
    <cellStyle name="Обычный 4 3 2 2 2 2 2 2 2 2" xfId="3231"/>
    <cellStyle name="Обычный 4 3 2 2 2 2 3 2 2" xfId="3232"/>
    <cellStyle name="Обычный 4 3 2 2 2 3 3 2" xfId="3233"/>
    <cellStyle name="Обычный 4 3 2 2 2 3 2 2 2" xfId="3234"/>
    <cellStyle name="Обычный 4 3 2 2 2 4 2 2" xfId="3235"/>
    <cellStyle name="Обычный 4 3 2 2 3 4 2" xfId="3236"/>
    <cellStyle name="Обычный 4 3 2 2 3 2 3 2" xfId="3237"/>
    <cellStyle name="Обычный 4 3 2 2 3 2 2 2 2" xfId="3238"/>
    <cellStyle name="Обычный 4 3 2 2 3 3 2 2" xfId="3239"/>
    <cellStyle name="Обычный 4 3 2 2 4 3 2" xfId="3240"/>
    <cellStyle name="Обычный 4 3 2 2 4 2 2 2" xfId="3241"/>
    <cellStyle name="Обычный 4 3 2 2 5 2 2" xfId="3242"/>
    <cellStyle name="Обычный 4 3 2 3 5 2" xfId="3243"/>
    <cellStyle name="Обычный 4 3 2 3 2 4 2" xfId="3244"/>
    <cellStyle name="Обычный 4 3 2 3 2 2 3 2" xfId="3245"/>
    <cellStyle name="Обычный 4 3 2 3 2 2 2 2 2" xfId="3246"/>
    <cellStyle name="Обычный 4 3 2 3 2 3 2 2" xfId="3247"/>
    <cellStyle name="Обычный 4 3 2 3 3 3 2" xfId="3248"/>
    <cellStyle name="Обычный 4 3 2 3 3 2 2 2" xfId="3249"/>
    <cellStyle name="Обычный 4 3 2 3 4 2 2" xfId="3250"/>
    <cellStyle name="Обычный 4 3 2 4 4 2" xfId="3251"/>
    <cellStyle name="Обычный 4 3 2 4 2 3 2" xfId="3252"/>
    <cellStyle name="Обычный 4 3 2 4 2 2 2 2" xfId="3253"/>
    <cellStyle name="Обычный 4 3 2 4 3 2 2" xfId="3254"/>
    <cellStyle name="Обычный 4 3 2 5 3 2" xfId="3255"/>
    <cellStyle name="Обычный 4 3 2 5 2 2 2" xfId="3256"/>
    <cellStyle name="Обычный 4 3 3 7 2" xfId="3257"/>
    <cellStyle name="Обычный 4 3 3 2 6 2" xfId="3258"/>
    <cellStyle name="Обычный 4 3 3 2 2 5 2" xfId="3259"/>
    <cellStyle name="Обычный 4 3 3 2 2 2 4 2" xfId="3260"/>
    <cellStyle name="Обычный 4 3 3 2 2 2 2 3 2" xfId="3261"/>
    <cellStyle name="Обычный 4 3 3 2 2 2 2 2 2 2" xfId="3262"/>
    <cellStyle name="Обычный 4 3 3 2 2 2 3 2 2" xfId="3263"/>
    <cellStyle name="Обычный 4 3 3 2 2 3 3 2" xfId="3264"/>
    <cellStyle name="Обычный 4 3 3 2 2 3 2 2 2" xfId="3265"/>
    <cellStyle name="Обычный 4 3 3 2 2 4 2 2" xfId="3266"/>
    <cellStyle name="Обычный 4 3 3 2 3 4 2" xfId="3267"/>
    <cellStyle name="Обычный 4 3 3 2 3 2 3 2" xfId="3268"/>
    <cellStyle name="Обычный 4 3 3 2 3 2 2 2 2" xfId="3269"/>
    <cellStyle name="Обычный 4 3 3 2 3 3 2 2" xfId="3270"/>
    <cellStyle name="Обычный 4 3 3 2 4 3 2" xfId="3271"/>
    <cellStyle name="Обычный 4 3 3 2 4 2 2 2" xfId="3272"/>
    <cellStyle name="Обычный 4 3 3 2 5 2 2" xfId="3273"/>
    <cellStyle name="Обычный 4 3 3 3 5 2" xfId="3274"/>
    <cellStyle name="Обычный 4 3 3 3 2 4 2" xfId="3275"/>
    <cellStyle name="Обычный 4 3 3 3 2 2 3 2" xfId="3276"/>
    <cellStyle name="Обычный 4 3 3 3 2 2 2 2 2" xfId="3277"/>
    <cellStyle name="Обычный 4 3 3 3 2 3 2 2" xfId="3278"/>
    <cellStyle name="Обычный 4 3 3 3 3 3 2" xfId="3279"/>
    <cellStyle name="Обычный 4 3 3 3 3 2 2 2" xfId="3280"/>
    <cellStyle name="Обычный 4 3 3 3 4 2 2" xfId="3281"/>
    <cellStyle name="Обычный 4 3 3 4 4 2" xfId="3282"/>
    <cellStyle name="Обычный 4 3 3 4 2 3 2" xfId="3283"/>
    <cellStyle name="Обычный 4 3 3 4 2 2 2 2" xfId="3284"/>
    <cellStyle name="Обычный 4 3 3 4 3 2 2" xfId="3285"/>
    <cellStyle name="Обычный 4 3 3 5 3 2" xfId="3286"/>
    <cellStyle name="Обычный 4 3 3 5 2 2 2" xfId="3287"/>
    <cellStyle name="Обычный 4 3 3 6 2 2" xfId="3288"/>
    <cellStyle name="Обычный 4 3 4 7 2" xfId="3289"/>
    <cellStyle name="Обычный 4 3 4 2 6 2" xfId="3290"/>
    <cellStyle name="Обычный 4 3 4 2 2 5 2" xfId="3291"/>
    <cellStyle name="Обычный 4 3 4 2 2 2 4 2" xfId="3292"/>
    <cellStyle name="Обычный 4 3 4 2 2 2 2 3 2" xfId="3293"/>
    <cellStyle name="Обычный 4 3 4 2 2 2 2 2 2 2" xfId="3294"/>
    <cellStyle name="Обычный 4 3 4 2 2 2 3 2 2" xfId="3295"/>
    <cellStyle name="Обычный 4 3 4 2 2 3 3 2" xfId="3296"/>
    <cellStyle name="Обычный 4 3 4 2 2 3 2 2 2" xfId="3297"/>
    <cellStyle name="Обычный 4 3 4 2 2 4 2 2" xfId="3298"/>
    <cellStyle name="Обычный 4 3 4 2 3 4 2" xfId="3299"/>
    <cellStyle name="Обычный 4 3 4 2 3 2 3 2" xfId="3300"/>
    <cellStyle name="Обычный 4 3 4 2 3 2 2 2 2" xfId="3301"/>
    <cellStyle name="Обычный 4 3 4 2 3 3 2 2" xfId="3302"/>
    <cellStyle name="Обычный 4 3 4 2 4 3 2" xfId="3303"/>
    <cellStyle name="Обычный 4 3 4 2 4 2 2 2" xfId="3304"/>
    <cellStyle name="Обычный 4 3 4 2 5 2 2" xfId="3305"/>
    <cellStyle name="Обычный 4 3 4 3 5 2" xfId="3306"/>
    <cellStyle name="Обычный 4 3 4 3 2 4 2" xfId="3307"/>
    <cellStyle name="Обычный 4 3 4 3 2 2 3 2" xfId="3308"/>
    <cellStyle name="Обычный 4 3 4 3 2 2 2 2 2" xfId="3309"/>
    <cellStyle name="Обычный 4 3 4 3 2 3 2 2" xfId="3310"/>
    <cellStyle name="Обычный 4 3 4 3 3 3 2" xfId="3311"/>
    <cellStyle name="Обычный 4 3 4 3 3 2 2 2" xfId="3312"/>
    <cellStyle name="Обычный 4 3 4 3 4 2 2" xfId="3313"/>
    <cellStyle name="Обычный 4 3 4 4 4 2" xfId="3314"/>
    <cellStyle name="Обычный 4 3 4 4 2 3 2" xfId="3315"/>
    <cellStyle name="Обычный 4 3 4 4 2 2 2 2" xfId="3316"/>
    <cellStyle name="Обычный 4 3 4 4 3 2 2" xfId="3317"/>
    <cellStyle name="Обычный 4 3 4 5 3 2" xfId="3318"/>
    <cellStyle name="Обычный 4 3 4 5 2 2 2" xfId="3319"/>
    <cellStyle name="Обычный 4 3 4 6 2 2" xfId="3320"/>
    <cellStyle name="Обычный 4 3 5 6 2" xfId="3321"/>
    <cellStyle name="Обычный 4 3 5 2 5 2" xfId="3322"/>
    <cellStyle name="Обычный 4 3 5 2 2 4 2" xfId="3323"/>
    <cellStyle name="Обычный 4 3 5 2 2 2 3 2" xfId="3324"/>
    <cellStyle name="Обычный 4 3 5 2 2 2 2 2 2" xfId="3325"/>
    <cellStyle name="Обычный 4 3 5 2 2 3 2 2" xfId="3326"/>
    <cellStyle name="Обычный 4 3 5 2 3 3 2" xfId="3327"/>
    <cellStyle name="Обычный 4 3 5 2 3 2 2 2" xfId="3328"/>
    <cellStyle name="Обычный 4 3 5 2 4 2 2" xfId="3329"/>
    <cellStyle name="Обычный 4 3 5 3 4 2" xfId="3330"/>
    <cellStyle name="Обычный 4 3 5 3 2 3 2" xfId="3331"/>
    <cellStyle name="Обычный 4 3 5 3 2 2 2 2" xfId="3332"/>
    <cellStyle name="Обычный 4 3 5 3 3 2 2" xfId="3333"/>
    <cellStyle name="Обычный 4 3 5 4 3 2" xfId="3334"/>
    <cellStyle name="Обычный 4 3 5 4 2 2 2" xfId="3335"/>
    <cellStyle name="Обычный 4 3 5 5 2 2" xfId="3336"/>
    <cellStyle name="Обычный 4 3 6 5 2" xfId="3337"/>
    <cellStyle name="Обычный 4 3 6 2 4 2" xfId="3338"/>
    <cellStyle name="Обычный 4 3 6 2 2 3 2" xfId="3339"/>
    <cellStyle name="Обычный 4 3 6 2 2 2 2 2" xfId="3340"/>
    <cellStyle name="Обычный 4 3 6 2 3 2 2" xfId="3341"/>
    <cellStyle name="Обычный 4 3 6 3 3 2" xfId="3342"/>
    <cellStyle name="Обычный 4 3 6 3 2 2 2" xfId="3343"/>
    <cellStyle name="Обычный 4 3 6 4 2 2" xfId="3344"/>
    <cellStyle name="Обычный 4 3 7 4 2" xfId="3345"/>
    <cellStyle name="Обычный 4 3 7 2 3 2" xfId="3346"/>
    <cellStyle name="Обычный 4 3 7 2 2 2 2" xfId="3347"/>
    <cellStyle name="Обычный 4 3 7 3 2 2" xfId="3348"/>
    <cellStyle name="Обычный 4 3 8 3 2" xfId="3349"/>
    <cellStyle name="Обычный 4 3 8 2 2 2" xfId="3350"/>
    <cellStyle name="Обычный 4 4 2 6 2" xfId="3351"/>
    <cellStyle name="Обычный 4 4 2 2 5 2" xfId="3352"/>
    <cellStyle name="Обычный 4 4 2 2 2 4 2" xfId="3353"/>
    <cellStyle name="Обычный 4 4 2 2 2 2 3 2" xfId="3354"/>
    <cellStyle name="Обычный 4 4 2 2 2 2 2 2 2" xfId="3355"/>
    <cellStyle name="Обычный 4 4 2 2 2 3 2 2" xfId="3356"/>
    <cellStyle name="Обычный 4 4 2 2 3 3 2" xfId="3357"/>
    <cellStyle name="Обычный 4 4 2 2 3 2 2 2" xfId="3358"/>
    <cellStyle name="Обычный 4 4 2 2 4 2 2" xfId="3359"/>
    <cellStyle name="Обычный 4 4 2 3 4 2" xfId="3360"/>
    <cellStyle name="Обычный 4 4 2 3 2 3 2" xfId="3361"/>
    <cellStyle name="Обычный 4 4 2 3 2 2 2 2" xfId="3362"/>
    <cellStyle name="Обычный 4 4 2 3 3 2 2" xfId="3363"/>
    <cellStyle name="Обычный 4 4 2 4 3 2" xfId="3364"/>
    <cellStyle name="Обычный 4 4 2 4 2 2 2" xfId="3365"/>
    <cellStyle name="Обычный 4 4 2 5 2 2" xfId="3366"/>
    <cellStyle name="Обычный 4 4 3 5 2" xfId="3367"/>
    <cellStyle name="Обычный 4 4 3 2 4 2" xfId="3368"/>
    <cellStyle name="Обычный 4 4 3 2 2 3 2" xfId="3369"/>
    <cellStyle name="Обычный 4 4 3 2 2 2 2 2" xfId="3370"/>
    <cellStyle name="Обычный 4 4 3 2 3 2 2" xfId="3371"/>
    <cellStyle name="Обычный 4 4 3 3 3 2" xfId="3372"/>
    <cellStyle name="Обычный 4 4 3 3 2 2 2" xfId="3373"/>
    <cellStyle name="Обычный 4 4 3 4 2 2" xfId="3374"/>
    <cellStyle name="Обычный 4 4 4 4 2" xfId="3375"/>
    <cellStyle name="Обычный 4 4 4 2 3 2" xfId="3376"/>
    <cellStyle name="Обычный 4 4 4 2 2 2 2" xfId="3377"/>
    <cellStyle name="Обычный 4 4 4 3 2 2" xfId="3378"/>
    <cellStyle name="Обычный 4 4 5 3 2" xfId="3379"/>
    <cellStyle name="Обычный 4 4 5 2 2 2" xfId="3380"/>
    <cellStyle name="Обычный 4 5 2 6 2" xfId="3381"/>
    <cellStyle name="Обычный 4 5 2 2 5 2" xfId="3382"/>
    <cellStyle name="Обычный 4 5 2 2 2 4 2" xfId="3383"/>
    <cellStyle name="Обычный 4 5 2 2 2 2 3 2" xfId="3384"/>
    <cellStyle name="Обычный 4 5 2 2 2 2 2 2 2" xfId="3385"/>
    <cellStyle name="Обычный 4 5 2 2 2 3 2 2" xfId="3386"/>
    <cellStyle name="Обычный 4 5 2 2 3 3 2" xfId="3387"/>
    <cellStyle name="Обычный 4 5 2 2 3 2 2 2" xfId="3388"/>
    <cellStyle name="Обычный 4 5 2 2 4 2 2" xfId="3389"/>
    <cellStyle name="Обычный 4 5 2 3 4 2" xfId="3390"/>
    <cellStyle name="Обычный 4 5 2 3 2 3 2" xfId="3391"/>
    <cellStyle name="Обычный 4 5 2 3 2 2 2 2" xfId="3392"/>
    <cellStyle name="Обычный 4 5 2 3 3 2 2" xfId="3393"/>
    <cellStyle name="Обычный 4 5 2 4 3 2" xfId="3394"/>
    <cellStyle name="Обычный 4 5 2 4 2 2 2" xfId="3395"/>
    <cellStyle name="Обычный 4 5 2 5 2 2" xfId="3396"/>
    <cellStyle name="Обычный 4 5 3 5 2" xfId="3397"/>
    <cellStyle name="Обычный 4 5 3 2 4 2" xfId="3398"/>
    <cellStyle name="Обычный 4 5 3 2 2 3 2" xfId="3399"/>
    <cellStyle name="Обычный 4 5 3 2 2 2 2 2" xfId="3400"/>
    <cellStyle name="Обычный 4 5 3 2 3 2 2" xfId="3401"/>
    <cellStyle name="Обычный 4 5 3 3 3 2" xfId="3402"/>
    <cellStyle name="Обычный 4 5 3 3 2 2 2" xfId="3403"/>
    <cellStyle name="Обычный 4 5 3 4 2 2" xfId="3404"/>
    <cellStyle name="Обычный 4 5 4 4 2" xfId="3405"/>
    <cellStyle name="Обычный 4 5 4 2 3 2" xfId="3406"/>
    <cellStyle name="Обычный 4 5 4 2 2 2 2" xfId="3407"/>
    <cellStyle name="Обычный 4 5 4 3 2 2" xfId="3408"/>
    <cellStyle name="Обычный 4 5 5 3 2" xfId="3409"/>
    <cellStyle name="Обычный 4 5 5 2 2 2" xfId="3410"/>
    <cellStyle name="Обычный 4 5 6 2 2" xfId="3411"/>
    <cellStyle name="Обычный 4 5 7 2 2" xfId="3412"/>
    <cellStyle name="Обычный 4 6 7 2" xfId="3413"/>
    <cellStyle name="Обычный 4 6 2 6 2" xfId="3414"/>
    <cellStyle name="Обычный 4 6 2 2 5 2" xfId="3415"/>
    <cellStyle name="Обычный 4 6 2 2 2 4 2" xfId="3416"/>
    <cellStyle name="Обычный 4 6 2 2 2 2 3 2" xfId="3417"/>
    <cellStyle name="Обычный 4 6 2 2 2 2 2 2 2" xfId="3418"/>
    <cellStyle name="Обычный 4 6 2 2 2 3 2 2" xfId="3419"/>
    <cellStyle name="Обычный 4 6 2 2 3 3 2" xfId="3420"/>
    <cellStyle name="Обычный 4 6 2 2 3 2 2 2" xfId="3421"/>
    <cellStyle name="Обычный 4 6 2 2 4 2 2" xfId="3422"/>
    <cellStyle name="Обычный 4 6 2 3 4 2" xfId="3423"/>
    <cellStyle name="Обычный 4 6 2 3 2 3 2" xfId="3424"/>
    <cellStyle name="Обычный 4 6 2 3 2 2 2 2" xfId="3425"/>
    <cellStyle name="Обычный 4 6 2 3 3 2 2" xfId="3426"/>
    <cellStyle name="Обычный 4 6 2 4 3 2" xfId="3427"/>
    <cellStyle name="Обычный 4 6 2 4 2 2 2" xfId="3428"/>
    <cellStyle name="Обычный 4 6 2 5 2 2" xfId="3429"/>
    <cellStyle name="Обычный 4 6 3 5 2" xfId="3430"/>
    <cellStyle name="Обычный 4 6 3 2 4 2" xfId="3431"/>
    <cellStyle name="Обычный 4 6 3 2 2 3 2" xfId="3432"/>
    <cellStyle name="Обычный 4 6 3 2 2 2 2 2" xfId="3433"/>
    <cellStyle name="Обычный 4 6 3 2 3 2 2" xfId="3434"/>
    <cellStyle name="Обычный 4 6 3 3 3 2" xfId="3435"/>
    <cellStyle name="Обычный 4 6 3 3 2 2 2" xfId="3436"/>
    <cellStyle name="Обычный 4 6 3 4 2 2" xfId="3437"/>
    <cellStyle name="Обычный 4 6 4 4 2" xfId="3438"/>
    <cellStyle name="Обычный 4 6 4 2 3 2" xfId="3439"/>
    <cellStyle name="Обычный 4 6 4 2 2 2 2" xfId="3440"/>
    <cellStyle name="Обычный 4 6 4 3 2 2" xfId="3441"/>
    <cellStyle name="Обычный 4 6 5 3 2" xfId="3442"/>
    <cellStyle name="Обычный 4 6 5 2 2 2" xfId="3443"/>
    <cellStyle name="Обычный 4 6 6 2 2" xfId="3444"/>
    <cellStyle name="Обычный 4 7 6 2" xfId="3445"/>
    <cellStyle name="Обычный 4 7 2 5 2" xfId="3446"/>
    <cellStyle name="Обычный 4 7 2 2 4 2" xfId="3447"/>
    <cellStyle name="Обычный 4 7 2 2 2 3 2" xfId="3448"/>
    <cellStyle name="Обычный 4 7 2 2 2 2 2 2" xfId="3449"/>
    <cellStyle name="Обычный 4 7 2 2 3 2 2" xfId="3450"/>
    <cellStyle name="Обычный 4 7 2 3 3 2" xfId="3451"/>
    <cellStyle name="Обычный 4 7 2 3 2 2 2" xfId="3452"/>
    <cellStyle name="Обычный 4 7 2 4 2 2" xfId="3453"/>
    <cellStyle name="Обычный 4 7 3 4 2" xfId="3454"/>
    <cellStyle name="Обычный 4 7 3 2 3 2" xfId="3455"/>
    <cellStyle name="Обычный 4 7 3 2 2 2 2" xfId="3456"/>
    <cellStyle name="Обычный 4 7 3 3 2 2" xfId="3457"/>
    <cellStyle name="Обычный 4 7 4 3 2" xfId="3458"/>
    <cellStyle name="Обычный 4 7 4 2 2 2" xfId="3459"/>
    <cellStyle name="Обычный 4 7 5 2 2" xfId="3460"/>
    <cellStyle name="Обычный 4 8 5 2" xfId="3461"/>
    <cellStyle name="Обычный 4 8 2 4 2" xfId="3462"/>
    <cellStyle name="Обычный 4 8 2 2 3 2" xfId="3463"/>
    <cellStyle name="Обычный 4 8 2 2 2 2 2" xfId="3464"/>
    <cellStyle name="Обычный 4 8 2 3 2 2" xfId="3465"/>
    <cellStyle name="Обычный 4 8 3 3 2" xfId="3466"/>
    <cellStyle name="Обычный 4 8 3 2 2 2" xfId="3467"/>
    <cellStyle name="Обычный 4 8 4 2 2" xfId="3468"/>
    <cellStyle name="Обычный 4 9 4 2" xfId="3469"/>
    <cellStyle name="Обычный 4 9 2 3 2" xfId="3470"/>
    <cellStyle name="Обычный 4 9 2 2 2 2" xfId="3471"/>
    <cellStyle name="Обычный 4 9 3 2 2" xfId="3472"/>
    <cellStyle name="Обычный 5 2 4 2 2" xfId="3473"/>
    <cellStyle name="Обычный 6 2 5 2 4" xfId="3474"/>
    <cellStyle name="Обычный 6 2 2 3 2 4" xfId="3475"/>
    <cellStyle name="Обычный 6 2 2 2 2 2 4" xfId="3476"/>
    <cellStyle name="Обычный 6 2 4 2 2 2" xfId="3477"/>
    <cellStyle name="Обычный 6 3 2 3 2" xfId="3478"/>
    <cellStyle name="Обычный 6 3 2 2 2 2" xfId="3479"/>
    <cellStyle name="Обычный 7 2 5 2" xfId="3480"/>
    <cellStyle name="Обычный 8 2 2 3 2" xfId="3481"/>
    <cellStyle name="Обычный 8 2 2 2 2 2" xfId="3482"/>
    <cellStyle name="Обычный 8 2 3 2 2" xfId="3483"/>
    <cellStyle name="Обычный 8 2 4 2 2" xfId="3484"/>
    <cellStyle name="Обычный 8 3 2 2 2" xfId="3485"/>
    <cellStyle name="Обычный 8 3 3 2 2" xfId="3486"/>
    <cellStyle name="Обычный 8 4 2 2" xfId="3487"/>
    <cellStyle name="Обычный 8 5 2 2" xfId="3488"/>
    <cellStyle name="Обычный 9 3 3 2" xfId="3489"/>
    <cellStyle name="Обычный 9 3 2 2 2" xfId="3490"/>
    <cellStyle name="Обычный 9 5 2 2" xfId="3491"/>
    <cellStyle name="Процентный 2 2 2 2 2" xfId="3492"/>
    <cellStyle name="Финансовый 12 2 2" xfId="3493"/>
    <cellStyle name="Финансовый 13 2 2" xfId="3494"/>
    <cellStyle name="Финансовый 14 2 2" xfId="3495"/>
    <cellStyle name="Финансовый 15 2 2" xfId="3496"/>
    <cellStyle name="Финансовый 17 2 2" xfId="3497"/>
    <cellStyle name="Финансовый 18 2 2" xfId="3498"/>
    <cellStyle name="Финансовый 2 2 4 2" xfId="3499"/>
    <cellStyle name="Финансовый 2 2 2 3 2" xfId="3500"/>
    <cellStyle name="Финансовый 2 3 3 2 2" xfId="3501"/>
    <cellStyle name="Финансовый 3 3 2 2 2" xfId="3502"/>
    <cellStyle name="Финансовый 4 5 2" xfId="3503"/>
    <cellStyle name="Финансовый 4 2 2 2" xfId="3504"/>
    <cellStyle name="Финансовый 4 3 2 2" xfId="3505"/>
    <cellStyle name="Финансовый 5 2 2 2" xfId="3506"/>
    <cellStyle name="Финансовый 7 2 2 2" xfId="3507"/>
    <cellStyle name="Финансовый 9 2 2 2" xfId="3508"/>
    <cellStyle name="Обычный 31 2 2" xfId="3509"/>
    <cellStyle name="Обычный 33 2 2 2" xfId="3510"/>
    <cellStyle name="Обычный 35 2 2" xfId="3511"/>
    <cellStyle name="Обычный 34 2 2" xfId="3512"/>
    <cellStyle name="Обычный 36 2 2" xfId="3513"/>
    <cellStyle name="Обычный 37 2 2" xfId="3514"/>
    <cellStyle name="Обычный 38 2 2" xfId="3515"/>
    <cellStyle name="Финансовый 19 2 2" xfId="3516"/>
    <cellStyle name="Обычный 2 10 2 2 2 2" xfId="3517"/>
    <cellStyle name="Обычный 2 10 2 3 2 2" xfId="3518"/>
    <cellStyle name="Обычный 2 10 2 4 2 2" xfId="3519"/>
    <cellStyle name="Обычный 2 10 3 2 2" xfId="3520"/>
    <cellStyle name="Обычный 2 10 4 2 2" xfId="3521"/>
    <cellStyle name="Обычный 2 10 5 2 2" xfId="3522"/>
    <cellStyle name="Обычный 2 3 2 3 2 2" xfId="3523"/>
    <cellStyle name="Обычный 2 3 2 4 2 2" xfId="3524"/>
    <cellStyle name="Обычный 2 3 2 5 2 2" xfId="3525"/>
    <cellStyle name="Обычный 2 3 6 2 2" xfId="3526"/>
    <cellStyle name="Обычный 2 4 2 2 2 2" xfId="3527"/>
    <cellStyle name="Обычный 2 4 2 3 2 2" xfId="3528"/>
    <cellStyle name="Обычный 2 4 2 4 2 2" xfId="3529"/>
    <cellStyle name="Обычный 2 4 4 2 2" xfId="3530"/>
    <cellStyle name="Обычный 2 7 2 5 2" xfId="3531"/>
    <cellStyle name="Обычный 2 7 2 2 2 2" xfId="3532"/>
    <cellStyle name="Обычный 2 7 2 3 2 2" xfId="3533"/>
    <cellStyle name="Обычный 2 7 2 4 2 2" xfId="3534"/>
    <cellStyle name="Обычный 2 7 3 2 2" xfId="3535"/>
    <cellStyle name="Обычный 2 7 4 2 2" xfId="3536"/>
    <cellStyle name="Обычный 2 7 5 2 2" xfId="3537"/>
    <cellStyle name="Обычный 2 8 2 5 2" xfId="3538"/>
    <cellStyle name="Обычный 2 8 2 2 2 2" xfId="3539"/>
    <cellStyle name="Обычный 2 8 2 3 2 2" xfId="3540"/>
    <cellStyle name="Обычный 2 8 2 4 2 2" xfId="3541"/>
    <cellStyle name="Обычный 2 8 3 2 2" xfId="3542"/>
    <cellStyle name="Обычный 2 8 4 2 2" xfId="3543"/>
    <cellStyle name="Обычный 2 8 5 2 2" xfId="3544"/>
    <cellStyle name="Обычный 2 9 2 5 2" xfId="3545"/>
    <cellStyle name="Обычный 2 9 2 2 2 2" xfId="3546"/>
    <cellStyle name="Обычный 2 9 2 3 2 2" xfId="3547"/>
    <cellStyle name="Обычный 2 9 2 4 2 2" xfId="3548"/>
    <cellStyle name="Обычный 2 9 3 2 2" xfId="3549"/>
    <cellStyle name="Обычный 2 9 4 2 2" xfId="3550"/>
    <cellStyle name="Обычный 2 9 5 2 2" xfId="3551"/>
    <cellStyle name="Обычный 3 2 2 3 2 2" xfId="3552"/>
    <cellStyle name="Обычный 3 2 2 4 2 2" xfId="3553"/>
    <cellStyle name="Обычный 7 2 3 2 2 2" xfId="3554"/>
    <cellStyle name="Обычный 7 2 4 2 2" xfId="3555"/>
    <cellStyle name="Процентный 4 2 5 2" xfId="3556"/>
    <cellStyle name="Процентный 4 2 2 2 2" xfId="3557"/>
    <cellStyle name="Процентный 4 2 3 2 2" xfId="3558"/>
    <cellStyle name="Процентный 4 2 4 2 2" xfId="3559"/>
    <cellStyle name="Процентный 4 3 2 2" xfId="3560"/>
    <cellStyle name="Процентный 4 4 2 2" xfId="3561"/>
    <cellStyle name="Процентный 4 5 2 2" xfId="3562"/>
    <cellStyle name="Финансовый 2 2 2 2 2 2" xfId="3563"/>
    <cellStyle name="Финансовый 3 2 2 2 2" xfId="3564"/>
    <cellStyle name="Финансовый 3 2 3 2 2" xfId="3565"/>
    <cellStyle name="Финансовый 3 2 4 2 2" xfId="3566"/>
    <cellStyle name="Финансовый 3 4 2 2" xfId="3567"/>
    <cellStyle name="Финансовый 4 4 2 2" xfId="3568"/>
    <cellStyle name="Обычный 39 2 2" xfId="3569"/>
    <cellStyle name="Обычный 40 2 2" xfId="3570"/>
    <cellStyle name="Обычный 42" xfId="3571"/>
    <cellStyle name="Обычный 43" xfId="3572"/>
    <cellStyle name="Обычный 4 15" xfId="3573"/>
    <cellStyle name="Обычный 10 9" xfId="3574"/>
    <cellStyle name="Обычный 10 10" xfId="3575"/>
    <cellStyle name="Денежный 3 5" xfId="3576"/>
    <cellStyle name="Обычный 10 8" xfId="3577"/>
    <cellStyle name="Обычный 10 2 5" xfId="3578"/>
    <cellStyle name="Обычный 10 2 2 4" xfId="3579"/>
    <cellStyle name="Обычный 10 3 4" xfId="3580"/>
    <cellStyle name="Обычный 10 5 4" xfId="3581"/>
    <cellStyle name="Обычный 11 2 3 4" xfId="3582"/>
    <cellStyle name="Обычный 11 4 4" xfId="3583"/>
    <cellStyle name="Обычный 12 2 2 4" xfId="3584"/>
    <cellStyle name="Обычный 13 5" xfId="3585"/>
    <cellStyle name="Обычный 13 2 4" xfId="3586"/>
    <cellStyle name="Обычный 13 3 4" xfId="3587"/>
    <cellStyle name="Обычный 14 2 4" xfId="3588"/>
    <cellStyle name="Обычный 19 4" xfId="3589"/>
    <cellStyle name="Обычный 2 10 8" xfId="3590"/>
    <cellStyle name="Обычный 2 10 2 2 4" xfId="3591"/>
    <cellStyle name="Обычный 2 10 2 3 4" xfId="3592"/>
    <cellStyle name="Обычный 2 10 2 4 4" xfId="3593"/>
    <cellStyle name="Обычный 2 10 3 4" xfId="3594"/>
    <cellStyle name="Обычный 2 10 4 4" xfId="3595"/>
    <cellStyle name="Обычный 2 10 5 4" xfId="3596"/>
    <cellStyle name="Обычный 2 2 7" xfId="3597"/>
    <cellStyle name="Обычный 2 2 3 2 6" xfId="3598"/>
    <cellStyle name="Обычный 2 2 3 2 2 5" xfId="3599"/>
    <cellStyle name="Обычный 2 2 3 2 2 2 4" xfId="3600"/>
    <cellStyle name="Обычный 2 2 3 2 3 4" xfId="3601"/>
    <cellStyle name="Обычный 2 2 3 4 4" xfId="3602"/>
    <cellStyle name="Обычный 2 2 3 5 4" xfId="3603"/>
    <cellStyle name="Обычный 2 2 4 2 4" xfId="3604"/>
    <cellStyle name="Обычный 2 3 9" xfId="3605"/>
    <cellStyle name="Обычный 2 3 2 8" xfId="3606"/>
    <cellStyle name="Обычный 2 3 2 3 4" xfId="3607"/>
    <cellStyle name="Обычный 2 3 2 4 4" xfId="3608"/>
    <cellStyle name="Обычный 2 3 2 5 4" xfId="3609"/>
    <cellStyle name="Обычный 2 3 6 4" xfId="3610"/>
    <cellStyle name="Обычный 2 4 2 7" xfId="3611"/>
    <cellStyle name="Обычный 2 4 2 2 4" xfId="3612"/>
    <cellStyle name="Обычный 2 4 2 3 4" xfId="3613"/>
    <cellStyle name="Обычный 2 4 2 4 4" xfId="3614"/>
    <cellStyle name="Обычный 2 4 4 4" xfId="3615"/>
    <cellStyle name="Обычный 2 5 2" xfId="3616"/>
    <cellStyle name="Обычный 2 7 2 7" xfId="3617"/>
    <cellStyle name="Обычный 2 7 2 2 4" xfId="3618"/>
    <cellStyle name="Обычный 2 7 2 3 4" xfId="3619"/>
    <cellStyle name="Обычный 2 7 2 4 4" xfId="3620"/>
    <cellStyle name="Обычный 2 7 3 4" xfId="3621"/>
    <cellStyle name="Обычный 2 7 4 4" xfId="3622"/>
    <cellStyle name="Обычный 2 7 5 4" xfId="3623"/>
    <cellStyle name="Обычный 2 8 2 7" xfId="3624"/>
    <cellStyle name="Обычный 2 8 2 2 4" xfId="3625"/>
    <cellStyle name="Обычный 2 8 2 3 4" xfId="3626"/>
    <cellStyle name="Обычный 2 8 2 4 4" xfId="3627"/>
    <cellStyle name="Обычный 2 8 3 4" xfId="3628"/>
    <cellStyle name="Обычный 2 8 4 4" xfId="3629"/>
    <cellStyle name="Обычный 2 8 5 4" xfId="3630"/>
    <cellStyle name="Обычный 2 9 2 7" xfId="3631"/>
    <cellStyle name="Обычный 2 9 2 2 4" xfId="3632"/>
    <cellStyle name="Обычный 2 9 2 3 4" xfId="3633"/>
    <cellStyle name="Обычный 2 9 2 4 4" xfId="3634"/>
    <cellStyle name="Обычный 2 9 3 4" xfId="3635"/>
    <cellStyle name="Обычный 2 9 4 4" xfId="3636"/>
    <cellStyle name="Обычный 2 9 5 4" xfId="3637"/>
    <cellStyle name="Обычный 21 4" xfId="3638"/>
    <cellStyle name="Обычный 22 4" xfId="3639"/>
    <cellStyle name="Обычный 23 4" xfId="3640"/>
    <cellStyle name="Обычный 24 4" xfId="3641"/>
    <cellStyle name="Обычный 28 4" xfId="3642"/>
    <cellStyle name="Обычный 3 2 7" xfId="3643"/>
    <cellStyle name="Обычный 3 2 2 3 4" xfId="3644"/>
    <cellStyle name="Обычный 3 2 2 4 4" xfId="3645"/>
    <cellStyle name="Обычный 3 2 4 4" xfId="3646"/>
    <cellStyle name="Обычный 3 3 2 4" xfId="3647"/>
    <cellStyle name="Обычный 42 2" xfId="3648"/>
    <cellStyle name="Обычный 38 2 3" xfId="3649"/>
    <cellStyle name="Обычный 3 5 5" xfId="3650"/>
    <cellStyle name="Обычный 2 2 8" xfId="3651"/>
    <cellStyle name="Обычный 3 7 4" xfId="3652"/>
    <cellStyle name="Обычный 10 2 2 2 3" xfId="3653"/>
    <cellStyle name="Обычный 30 4" xfId="3654"/>
    <cellStyle name="Обычный 4 10 6" xfId="3655"/>
    <cellStyle name="Обычный 4 10 2 5" xfId="3656"/>
    <cellStyle name="Обычный 4 10 2 2 4" xfId="3657"/>
    <cellStyle name="Обычный 4 10 3 4" xfId="3658"/>
    <cellStyle name="Обычный 4 11 5" xfId="3659"/>
    <cellStyle name="Обычный 4 11 2 4" xfId="3660"/>
    <cellStyle name="Обычный 4 2 12" xfId="3661"/>
    <cellStyle name="Обычный 4 2 2 10" xfId="3662"/>
    <cellStyle name="Обычный 4 2 2 2 8" xfId="3663"/>
    <cellStyle name="Обычный 4 2 2 2 2 7" xfId="3664"/>
    <cellStyle name="Обычный 4 2 2 2 2 2 6" xfId="3665"/>
    <cellStyle name="Обычный 4 2 2 2 2 2 2 5" xfId="3666"/>
    <cellStyle name="Обычный 4 2 2 2 2 2 2 2 4" xfId="3667"/>
    <cellStyle name="Обычный 4 2 2 2 2 2 3 4" xfId="3668"/>
    <cellStyle name="Обычный 4 2 2 2 2 3 5" xfId="3669"/>
    <cellStyle name="Обычный 4 2 2 2 2 3 2 4" xfId="3670"/>
    <cellStyle name="Обычный 4 2 2 2 2 4 4" xfId="3671"/>
    <cellStyle name="Обычный 4 2 2 2 3 6" xfId="3672"/>
    <cellStyle name="Обычный 4 2 2 2 3 2 5" xfId="3673"/>
    <cellStyle name="Обычный 4 2 2 2 3 2 2 4" xfId="3674"/>
    <cellStyle name="Обычный 4 2 2 2 3 3 4" xfId="3675"/>
    <cellStyle name="Обычный 4 2 2 2 4 5" xfId="3676"/>
    <cellStyle name="Обычный 4 2 2 2 4 2 4" xfId="3677"/>
    <cellStyle name="Обычный 4 2 2 2 5 4" xfId="3678"/>
    <cellStyle name="Обычный 4 2 2 3 7" xfId="3679"/>
    <cellStyle name="Обычный 4 2 2 3 2 6" xfId="3680"/>
    <cellStyle name="Обычный 4 2 2 3 2 2 5" xfId="3681"/>
    <cellStyle name="Обычный 4 2 2 3 2 2 2 4" xfId="3682"/>
    <cellStyle name="Обычный 4 2 2 3 2 3 4" xfId="3683"/>
    <cellStyle name="Обычный 4 2 2 3 3 5" xfId="3684"/>
    <cellStyle name="Обычный 4 2 2 3 3 2 4" xfId="3685"/>
    <cellStyle name="Обычный 4 2 2 3 4 4" xfId="3686"/>
    <cellStyle name="Обычный 4 2 2 4 6" xfId="3687"/>
    <cellStyle name="Обычный 4 2 2 4 2 5" xfId="3688"/>
    <cellStyle name="Обычный 4 2 2 4 2 2 4" xfId="3689"/>
    <cellStyle name="Обычный 4 2 2 4 3 4" xfId="3690"/>
    <cellStyle name="Обычный 4 2 2 5 5" xfId="3691"/>
    <cellStyle name="Обычный 4 2 2 5 2 4" xfId="3692"/>
    <cellStyle name="Обычный 4 2 2 6 4" xfId="3693"/>
    <cellStyle name="Обычный 4 2 2 7 4" xfId="3694"/>
    <cellStyle name="Обычный 4 2 3 9" xfId="3695"/>
    <cellStyle name="Обычный 4 2 3 2 8" xfId="3696"/>
    <cellStyle name="Обычный 4 2 3 2 2 7" xfId="3697"/>
    <cellStyle name="Обычный 4 2 3 2 2 2 6" xfId="3698"/>
    <cellStyle name="Обычный 4 2 3 2 2 2 2 5" xfId="3699"/>
    <cellStyle name="Обычный 4 2 3 2 2 2 2 2 4" xfId="3700"/>
    <cellStyle name="Обычный 4 2 3 2 2 2 3 4" xfId="3701"/>
    <cellStyle name="Обычный 4 2 3 2 2 3 5" xfId="3702"/>
    <cellStyle name="Обычный 4 2 3 2 2 3 2 4" xfId="3703"/>
    <cellStyle name="Обычный 4 2 3 2 2 4 4" xfId="3704"/>
    <cellStyle name="Обычный 4 2 3 2 3 6" xfId="3705"/>
    <cellStyle name="Обычный 4 2 3 2 3 2 5" xfId="3706"/>
    <cellStyle name="Обычный 4 2 3 2 3 2 2 4" xfId="3707"/>
    <cellStyle name="Обычный 4 2 3 2 3 3 4" xfId="3708"/>
    <cellStyle name="Обычный 4 2 3 2 4 5" xfId="3709"/>
    <cellStyle name="Обычный 4 2 3 2 4 2 4" xfId="3710"/>
    <cellStyle name="Обычный 4 2 3 2 5 4" xfId="3711"/>
    <cellStyle name="Обычный 4 2 3 3 7" xfId="3712"/>
    <cellStyle name="Обычный 4 2 3 3 2 6" xfId="3713"/>
    <cellStyle name="Обычный 4 2 3 3 2 2 5" xfId="3714"/>
    <cellStyle name="Обычный 4 2 3 3 2 2 2 4" xfId="3715"/>
    <cellStyle name="Обычный 4 2 3 3 2 3 4" xfId="3716"/>
    <cellStyle name="Обычный 4 2 3 3 3 5" xfId="3717"/>
    <cellStyle name="Обычный 4 2 3 3 3 2 4" xfId="3718"/>
    <cellStyle name="Обычный 4 2 3 3 4 4" xfId="3719"/>
    <cellStyle name="Обычный 4 2 3 4 6" xfId="3720"/>
    <cellStyle name="Обычный 4 2 3 4 2 5" xfId="3721"/>
    <cellStyle name="Обычный 4 2 3 4 2 2 4" xfId="3722"/>
    <cellStyle name="Обычный 4 2 3 4 3 4" xfId="3723"/>
    <cellStyle name="Обычный 4 2 3 5 5" xfId="3724"/>
    <cellStyle name="Обычный 4 2 3 5 2 4" xfId="3725"/>
    <cellStyle name="Обычный 4 2 3 6 4" xfId="3726"/>
    <cellStyle name="Обычный 4 2 4 9" xfId="3727"/>
    <cellStyle name="Обычный 4 2 4 2 8" xfId="3728"/>
    <cellStyle name="Обычный 4 2 4 2 2 7" xfId="3729"/>
    <cellStyle name="Обычный 4 2 4 2 2 2 6" xfId="3730"/>
    <cellStyle name="Обычный 4 2 4 2 2 2 2 5" xfId="3731"/>
    <cellStyle name="Обычный 4 2 4 2 2 2 2 2 4" xfId="3732"/>
    <cellStyle name="Обычный 4 2 4 2 2 2 3 4" xfId="3733"/>
    <cellStyle name="Обычный 4 2 4 2 2 3 5" xfId="3734"/>
    <cellStyle name="Обычный 4 2 4 2 2 3 2 4" xfId="3735"/>
    <cellStyle name="Обычный 4 2 4 2 2 4 4" xfId="3736"/>
    <cellStyle name="Обычный 4 2 4 2 3 6" xfId="3737"/>
    <cellStyle name="Обычный 4 2 4 2 3 2 5" xfId="3738"/>
    <cellStyle name="Обычный 4 2 4 2 3 2 2 4" xfId="3739"/>
    <cellStyle name="Обычный 4 2 4 2 3 3 4" xfId="3740"/>
    <cellStyle name="Обычный 4 2 4 2 4 5" xfId="3741"/>
    <cellStyle name="Обычный 4 2 4 2 4 2 4" xfId="3742"/>
    <cellStyle name="Обычный 4 2 4 2 5 4" xfId="3743"/>
    <cellStyle name="Обычный 4 2 4 3 7" xfId="3744"/>
    <cellStyle name="Обычный 4 2 4 3 2 6" xfId="3745"/>
    <cellStyle name="Обычный 4 2 4 3 2 2 5" xfId="3746"/>
    <cellStyle name="Обычный 4 2 4 3 2 2 2 4" xfId="3747"/>
    <cellStyle name="Обычный 4 2 4 3 2 3 4" xfId="3748"/>
    <cellStyle name="Обычный 4 2 4 3 3 5" xfId="3749"/>
    <cellStyle name="Обычный 4 2 4 3 3 2 4" xfId="3750"/>
    <cellStyle name="Обычный 4 2 4 3 4 4" xfId="3751"/>
    <cellStyle name="Обычный 4 2 4 4 6" xfId="3752"/>
    <cellStyle name="Обычный 4 2 4 4 2 5" xfId="3753"/>
    <cellStyle name="Обычный 4 2 4 4 2 2 4" xfId="3754"/>
    <cellStyle name="Обычный 4 2 4 4 3 4" xfId="3755"/>
    <cellStyle name="Обычный 4 2 4 5 5" xfId="3756"/>
    <cellStyle name="Обычный 4 2 4 5 2 4" xfId="3757"/>
    <cellStyle name="Обычный 4 2 4 6 4" xfId="3758"/>
    <cellStyle name="Обычный 4 2 5 8" xfId="3759"/>
    <cellStyle name="Обычный 4 2 5 2 7" xfId="3760"/>
    <cellStyle name="Обычный 4 2 5 2 2 6" xfId="3761"/>
    <cellStyle name="Обычный 4 2 5 2 2 2 5" xfId="3762"/>
    <cellStyle name="Обычный 4 2 5 2 2 2 2 4" xfId="3763"/>
    <cellStyle name="Обычный 4 2 5 2 2 3 4" xfId="3764"/>
    <cellStyle name="Обычный 4 2 5 2 3 5" xfId="3765"/>
    <cellStyle name="Обычный 4 2 5 2 3 2 4" xfId="3766"/>
    <cellStyle name="Обычный 4 2 5 2 4 4" xfId="3767"/>
    <cellStyle name="Обычный 4 2 5 3 6" xfId="3768"/>
    <cellStyle name="Обычный 4 2 5 3 2 5" xfId="3769"/>
    <cellStyle name="Обычный 4 2 5 3 2 2 4" xfId="3770"/>
    <cellStyle name="Обычный 4 2 5 3 3 4" xfId="3771"/>
    <cellStyle name="Обычный 4 2 5 4 5" xfId="3772"/>
    <cellStyle name="Обычный 4 2 5 4 2 4" xfId="3773"/>
    <cellStyle name="Обычный 4 2 5 5 4" xfId="3774"/>
    <cellStyle name="Обычный 4 2 6 7" xfId="3775"/>
    <cellStyle name="Обычный 4 2 6 2 6" xfId="3776"/>
    <cellStyle name="Обычный 4 2 6 2 2 5" xfId="3777"/>
    <cellStyle name="Обычный 4 2 6 2 2 2 4" xfId="3778"/>
    <cellStyle name="Обычный 4 2 6 2 3 4" xfId="3779"/>
    <cellStyle name="Обычный 4 2 6 3 5" xfId="3780"/>
    <cellStyle name="Обычный 4 2 6 3 2 4" xfId="3781"/>
    <cellStyle name="Обычный 4 2 6 4 4" xfId="3782"/>
    <cellStyle name="Обычный 4 2 7 6" xfId="3783"/>
    <cellStyle name="Обычный 4 2 7 2 5" xfId="3784"/>
    <cellStyle name="Обычный 4 2 7 2 2 4" xfId="3785"/>
    <cellStyle name="Обычный 4 2 7 3 4" xfId="3786"/>
    <cellStyle name="Обычный 4 2 8 5" xfId="3787"/>
    <cellStyle name="Обычный 4 2 8 2 4" xfId="3788"/>
    <cellStyle name="Обычный 4 2 9 4" xfId="3789"/>
    <cellStyle name="Обычный 4 3 13" xfId="3790"/>
    <cellStyle name="Обычный 4 3 2 2 8" xfId="3791"/>
    <cellStyle name="Обычный 4 3 2 2 2 7" xfId="3792"/>
    <cellStyle name="Обычный 4 3 2 2 2 2 6" xfId="3793"/>
    <cellStyle name="Обычный 4 3 2 2 2 2 2 5" xfId="3794"/>
    <cellStyle name="Обычный 4 3 2 2 2 2 2 2 4" xfId="3795"/>
    <cellStyle name="Обычный 4 3 2 2 2 2 3 4" xfId="3796"/>
    <cellStyle name="Обычный 4 3 2 2 2 3 5" xfId="3797"/>
    <cellStyle name="Обычный 4 3 2 2 2 3 2 4" xfId="3798"/>
    <cellStyle name="Обычный 4 3 2 2 2 4 4" xfId="3799"/>
    <cellStyle name="Обычный 4 3 2 2 3 6" xfId="3800"/>
    <cellStyle name="Обычный 4 3 2 2 3 2 5" xfId="3801"/>
    <cellStyle name="Обычный 4 3 2 2 3 2 2 4" xfId="3802"/>
    <cellStyle name="Обычный 4 3 2 2 3 3 4" xfId="3803"/>
    <cellStyle name="Обычный 4 3 2 2 4 5" xfId="3804"/>
    <cellStyle name="Обычный 4 3 2 2 4 2 4" xfId="3805"/>
    <cellStyle name="Обычный 4 3 2 2 5 4" xfId="3806"/>
    <cellStyle name="Обычный 4 3 2 3 7" xfId="3807"/>
    <cellStyle name="Обычный 4 3 2 3 2 6" xfId="3808"/>
    <cellStyle name="Обычный 4 3 2 3 2 2 5" xfId="3809"/>
    <cellStyle name="Обычный 4 3 2 3 2 2 2 4" xfId="3810"/>
    <cellStyle name="Обычный 4 3 2 3 2 3 4" xfId="3811"/>
    <cellStyle name="Обычный 4 3 2 3 3 5" xfId="3812"/>
    <cellStyle name="Обычный 4 3 2 3 3 2 4" xfId="3813"/>
    <cellStyle name="Обычный 4 3 2 3 4 4" xfId="3814"/>
    <cellStyle name="Обычный 4 3 2 4 6" xfId="3815"/>
    <cellStyle name="Обычный 4 3 2 4 2 5" xfId="3816"/>
    <cellStyle name="Обычный 4 3 2 4 2 2 4" xfId="3817"/>
    <cellStyle name="Обычный 4 3 2 4 3 4" xfId="3818"/>
    <cellStyle name="Обычный 4 3 2 5 5" xfId="3819"/>
    <cellStyle name="Обычный 4 3 2 5 2 4" xfId="3820"/>
    <cellStyle name="Обычный 4 3 3 9" xfId="3821"/>
    <cellStyle name="Обычный 4 3 3 2 8" xfId="3822"/>
    <cellStyle name="Обычный 4 3 3 2 2 7" xfId="3823"/>
    <cellStyle name="Обычный 4 3 3 2 2 2 6" xfId="3824"/>
    <cellStyle name="Обычный 4 3 3 2 2 2 2 5" xfId="3825"/>
    <cellStyle name="Обычный 4 3 3 2 2 2 2 2 4" xfId="3826"/>
    <cellStyle name="Обычный 4 3 3 2 2 2 3 4" xfId="3827"/>
    <cellStyle name="Обычный 4 3 3 2 2 3 5" xfId="3828"/>
    <cellStyle name="Обычный 4 3 3 2 2 3 2 4" xfId="3829"/>
    <cellStyle name="Обычный 4 3 3 2 2 4 4" xfId="3830"/>
    <cellStyle name="Обычный 4 3 3 2 3 6" xfId="3831"/>
    <cellStyle name="Обычный 4 3 3 2 3 2 5" xfId="3832"/>
    <cellStyle name="Обычный 4 3 3 2 3 2 2 4" xfId="3833"/>
    <cellStyle name="Обычный 4 3 3 2 3 3 4" xfId="3834"/>
    <cellStyle name="Обычный 4 3 3 2 4 5" xfId="3835"/>
    <cellStyle name="Обычный 4 3 3 2 4 2 4" xfId="3836"/>
    <cellStyle name="Обычный 4 3 3 2 5 4" xfId="3837"/>
    <cellStyle name="Обычный 4 3 3 3 7" xfId="3838"/>
    <cellStyle name="Обычный 4 3 3 3 2 6" xfId="3839"/>
    <cellStyle name="Обычный 4 3 3 3 2 2 5" xfId="3840"/>
    <cellStyle name="Обычный 4 3 3 3 2 2 2 4" xfId="3841"/>
    <cellStyle name="Обычный 4 3 3 3 2 3 4" xfId="3842"/>
    <cellStyle name="Обычный 4 3 3 3 3 5" xfId="3843"/>
    <cellStyle name="Обычный 4 3 3 3 3 2 4" xfId="3844"/>
    <cellStyle name="Обычный 4 3 3 3 4 4" xfId="3845"/>
    <cellStyle name="Обычный 4 3 3 4 6" xfId="3846"/>
    <cellStyle name="Обычный 4 3 3 4 2 5" xfId="3847"/>
    <cellStyle name="Обычный 4 3 3 4 2 2 4" xfId="3848"/>
    <cellStyle name="Обычный 4 3 3 4 3 4" xfId="3849"/>
    <cellStyle name="Обычный 4 3 3 5 5" xfId="3850"/>
    <cellStyle name="Обычный 4 3 3 5 2 4" xfId="3851"/>
    <cellStyle name="Обычный 4 3 3 6 4" xfId="3852"/>
    <cellStyle name="Обычный 4 3 4 9" xfId="3853"/>
    <cellStyle name="Обычный 4 3 4 2 8" xfId="3854"/>
    <cellStyle name="Обычный 4 3 4 2 2 7" xfId="3855"/>
    <cellStyle name="Обычный 4 3 4 2 2 2 6" xfId="3856"/>
    <cellStyle name="Обычный 4 3 4 2 2 2 2 5" xfId="3857"/>
    <cellStyle name="Обычный 4 3 4 2 2 2 2 2 4" xfId="38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C-321-EN-D01\&#1048;&#1085;&#1074;&#1077;&#1089;&#1090;&#1087;&#1088;&#1086;&#1075;&#1088;&#1072;&#1084;&#1084;&#1072;%20&#1089;%2018%20&#1086;&#1082;&#1090;&#1103;&#1073;&#1088;&#1103;\&#1048;&#1085;&#1074;&#1077;&#1089;&#1090;&#1080;&#1094;&#1080;&#1086;&#1085;&#1099;&#1077;%20&#1087;&#1088;&#1086;&#1075;&#1088;&#1072;&#1084;&#1084;&#1099;%202020-2024\!!!%20&#1057;&#1052;&#1045;&#1058;&#1067;%20&#1059;&#1053;&#1062;\&#1059;&#1053;&#1062;,&#1050;&#1051;,&#1042;&#1051;%20,%20&#1057;&#1084;&#1086;&#1083;&#1077;&#1085;&#1089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КЛ-6кВ КР БОР"/>
      <sheetName val="КТП-6"/>
      <sheetName val="КВЛ-6кВф.623, 2022г "/>
      <sheetName val="КВЛ-6кВ Гнёздово, 2024"/>
      <sheetName val="дефляторы"/>
    </sheetNames>
    <sheetDataSet>
      <sheetData sheetId="0">
        <row r="23">
          <cell r="G23">
            <v>4624544.35899593</v>
          </cell>
        </row>
      </sheetData>
      <sheetData sheetId="1">
        <row r="23">
          <cell r="G23">
            <v>2105931.2448103675</v>
          </cell>
        </row>
      </sheetData>
      <sheetData sheetId="2">
        <row r="23">
          <cell r="G23">
            <v>15837498.28482199</v>
          </cell>
        </row>
        <row r="26">
          <cell r="G26">
            <v>2754208.5075217825</v>
          </cell>
        </row>
        <row r="27">
          <cell r="G27">
            <v>16250789.434264608</v>
          </cell>
        </row>
      </sheetData>
      <sheetData sheetId="3">
        <row r="23">
          <cell r="G23">
            <v>22884594.335343342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79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5.75"/>
  <cols>
    <col min="1" max="1" width="10.625" style="5" customWidth="1"/>
    <col min="2" max="2" width="82.125" style="5" customWidth="1"/>
    <col min="3" max="3" width="16.50390625" style="5" customWidth="1"/>
    <col min="4" max="5" width="8.625" style="5" customWidth="1"/>
    <col min="6" max="6" width="6.50390625" style="5" customWidth="1"/>
    <col min="7" max="7" width="7.75390625" style="5" customWidth="1"/>
    <col min="8" max="8" width="7.625" style="5" customWidth="1"/>
    <col min="9" max="9" width="8.875" style="5" customWidth="1"/>
    <col min="10" max="10" width="9.875" style="5" customWidth="1"/>
    <col min="11" max="11" width="7.625" style="5" customWidth="1"/>
    <col min="12" max="12" width="9.25390625" style="5" customWidth="1"/>
    <col min="13" max="13" width="8.375" style="5" customWidth="1"/>
    <col min="14" max="14" width="9.125" style="5" customWidth="1"/>
    <col min="15" max="15" width="16.50390625" style="5" customWidth="1"/>
    <col min="16" max="16" width="11.375" style="5" customWidth="1"/>
    <col min="17" max="17" width="12.375" style="5" customWidth="1"/>
    <col min="18" max="18" width="12.25390625" style="5" customWidth="1"/>
    <col min="19" max="19" width="13.375" style="5" customWidth="1"/>
    <col min="20" max="20" width="9.00390625" style="5" customWidth="1"/>
    <col min="21" max="21" width="9.625" style="5" customWidth="1"/>
    <col min="22" max="22" width="8.75390625" style="5" customWidth="1"/>
    <col min="23" max="23" width="8.625" style="5" customWidth="1"/>
    <col min="24" max="24" width="8.875" style="5" customWidth="1"/>
    <col min="25" max="34" width="8.875" style="5" hidden="1" customWidth="1"/>
    <col min="35" max="35" width="7.75390625" style="5" customWidth="1"/>
    <col min="36" max="36" width="7.625" style="5" customWidth="1"/>
    <col min="37" max="37" width="8.50390625" style="5" customWidth="1"/>
    <col min="38" max="38" width="9.50390625" style="5" customWidth="1"/>
    <col min="39" max="39" width="7.625" style="5" customWidth="1"/>
    <col min="40" max="40" width="7.875" style="5" customWidth="1"/>
    <col min="41" max="41" width="7.75390625" style="5" customWidth="1"/>
    <col min="42" max="42" width="8.50390625" style="5" customWidth="1"/>
    <col min="43" max="43" width="9.625" style="5" customWidth="1"/>
    <col min="44" max="44" width="6.625" style="5" customWidth="1"/>
    <col min="45" max="45" width="7.625" style="5" customWidth="1"/>
    <col min="46" max="46" width="6.625" style="5" customWidth="1"/>
    <col min="47" max="47" width="7.625" style="5" customWidth="1"/>
    <col min="48" max="48" width="8.625" style="5" customWidth="1"/>
    <col min="49" max="50" width="7.625" style="5" customWidth="1"/>
    <col min="51" max="51" width="6.625" style="5" customWidth="1"/>
    <col min="52" max="52" width="7.625" style="5" customWidth="1"/>
    <col min="53" max="53" width="8.625" style="5" customWidth="1"/>
    <col min="54" max="55" width="7.625" style="5" customWidth="1"/>
    <col min="56" max="56" width="6.625" style="5" customWidth="1"/>
    <col min="57" max="57" width="7.625" style="5" customWidth="1"/>
    <col min="58" max="58" width="8.625" style="5" customWidth="1"/>
    <col min="59" max="59" width="7.625" style="5" customWidth="1"/>
    <col min="60" max="61" width="6.625" style="5" customWidth="1"/>
    <col min="62" max="62" width="7.625" style="5" customWidth="1"/>
    <col min="63" max="63" width="8.625" style="5" customWidth="1"/>
    <col min="64" max="66" width="6.625" style="5" customWidth="1"/>
    <col min="67" max="67" width="7.625" style="5" customWidth="1"/>
    <col min="68" max="68" width="8.625" style="5" customWidth="1"/>
    <col min="69" max="71" width="6.625" style="5" customWidth="1"/>
    <col min="72" max="72" width="7.625" style="5" customWidth="1"/>
    <col min="73" max="73" width="8.625" style="5" customWidth="1"/>
    <col min="74" max="76" width="6.625" style="5" customWidth="1"/>
    <col min="77" max="77" width="7.625" style="5" customWidth="1"/>
    <col min="78" max="78" width="8.625" style="5" customWidth="1"/>
    <col min="79" max="81" width="6.625" style="5" customWidth="1"/>
    <col min="82" max="82" width="7.625" style="5" customWidth="1"/>
    <col min="83" max="83" width="8.625" style="5" customWidth="1"/>
    <col min="84" max="86" width="6.625" style="5" customWidth="1"/>
    <col min="87" max="87" width="7.625" style="5" customWidth="1"/>
    <col min="88" max="88" width="8.625" style="5" customWidth="1"/>
    <col min="89" max="91" width="6.625" style="5" customWidth="1"/>
    <col min="92" max="92" width="7.625" style="5" customWidth="1"/>
    <col min="93" max="93" width="8.625" style="5" customWidth="1"/>
    <col min="94" max="94" width="6.625" style="5" customWidth="1"/>
    <col min="95" max="95" width="18.125" style="5" customWidth="1"/>
    <col min="96" max="16384" width="9.00390625" style="5" customWidth="1"/>
  </cols>
  <sheetData>
    <row r="1" spans="16:44" ht="15.75">
      <c r="P1" s="123" t="s">
        <v>210</v>
      </c>
      <c r="S1" s="123"/>
      <c r="T1" s="123"/>
      <c r="U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M1" s="123"/>
      <c r="AO1" s="69"/>
      <c r="AP1" s="69"/>
      <c r="AQ1" s="69"/>
      <c r="AR1" s="69"/>
    </row>
    <row r="2" spans="16:44" ht="120" customHeight="1">
      <c r="P2" s="143" t="s">
        <v>578</v>
      </c>
      <c r="Q2" s="143"/>
      <c r="R2" s="143"/>
      <c r="S2" s="143"/>
      <c r="T2" s="122"/>
      <c r="U2" s="122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M2" s="103"/>
      <c r="AN2" s="103"/>
      <c r="AO2" s="103"/>
      <c r="AP2" s="103"/>
      <c r="AQ2" s="103"/>
      <c r="AR2" s="103"/>
    </row>
    <row r="3" spans="41:44" ht="15.75">
      <c r="AO3" s="69"/>
      <c r="AP3" s="69"/>
      <c r="AQ3" s="69"/>
      <c r="AR3" s="69"/>
    </row>
    <row r="4" spans="1:44" ht="18.75">
      <c r="A4" s="147" t="s">
        <v>193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95" ht="12.7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</row>
    <row r="6" spans="1:95" ht="18.75">
      <c r="A6" s="79" t="s">
        <v>117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</row>
    <row r="7" spans="1:95" ht="14.2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CQ7" s="80"/>
    </row>
    <row r="8" spans="1:95" ht="18.75">
      <c r="A8" s="4" t="s">
        <v>205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</row>
    <row r="9" spans="1:95" ht="14.2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CQ9" s="80"/>
    </row>
    <row r="10" spans="1:95" ht="47.25" customHeight="1">
      <c r="A10" s="70" t="s">
        <v>12</v>
      </c>
      <c r="B10" s="70" t="s">
        <v>6</v>
      </c>
      <c r="C10" s="70" t="s">
        <v>245</v>
      </c>
      <c r="D10" s="71" t="s">
        <v>11</v>
      </c>
      <c r="E10" s="71" t="s">
        <v>13</v>
      </c>
      <c r="F10" s="70" t="s">
        <v>212</v>
      </c>
      <c r="G10" s="70"/>
      <c r="H10" s="70" t="s">
        <v>1</v>
      </c>
      <c r="I10" s="70"/>
      <c r="J10" s="70"/>
      <c r="K10" s="70"/>
      <c r="L10" s="70"/>
      <c r="M10" s="70"/>
      <c r="N10" s="153" t="s">
        <v>532</v>
      </c>
      <c r="O10" s="151" t="s">
        <v>127</v>
      </c>
      <c r="P10" s="70" t="s">
        <v>49</v>
      </c>
      <c r="Q10" s="70"/>
      <c r="R10" s="70"/>
      <c r="S10" s="70"/>
      <c r="T10" s="70" t="s">
        <v>8</v>
      </c>
      <c r="U10" s="70"/>
      <c r="V10" s="154" t="s">
        <v>7</v>
      </c>
      <c r="W10" s="155"/>
      <c r="X10" s="156"/>
      <c r="Y10" s="70" t="s">
        <v>129</v>
      </c>
      <c r="Z10" s="70"/>
      <c r="AA10" s="70"/>
      <c r="AB10" s="70"/>
      <c r="AC10" s="70"/>
      <c r="AD10" s="70"/>
      <c r="AE10" s="70"/>
      <c r="AF10" s="70"/>
      <c r="AG10" s="70"/>
      <c r="AH10" s="70"/>
      <c r="AI10" s="144" t="s">
        <v>537</v>
      </c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6"/>
      <c r="CQ10" s="151" t="s">
        <v>10</v>
      </c>
    </row>
    <row r="11" spans="1:95" ht="50.25" customHeight="1">
      <c r="A11" s="70"/>
      <c r="B11" s="70"/>
      <c r="C11" s="70"/>
      <c r="D11" s="71"/>
      <c r="E11" s="71"/>
      <c r="F11" s="70"/>
      <c r="G11" s="70"/>
      <c r="H11" s="144" t="s">
        <v>2</v>
      </c>
      <c r="I11" s="145"/>
      <c r="J11" s="146"/>
      <c r="K11" s="148" t="s">
        <v>9</v>
      </c>
      <c r="L11" s="149"/>
      <c r="M11" s="150"/>
      <c r="N11" s="73"/>
      <c r="O11" s="152"/>
      <c r="P11" s="70" t="s">
        <v>2</v>
      </c>
      <c r="Q11" s="70"/>
      <c r="R11" s="70" t="s">
        <v>9</v>
      </c>
      <c r="S11" s="70"/>
      <c r="T11" s="70"/>
      <c r="U11" s="70"/>
      <c r="V11" s="148"/>
      <c r="W11" s="149"/>
      <c r="X11" s="150"/>
      <c r="Y11" s="70" t="s">
        <v>62</v>
      </c>
      <c r="Z11" s="70"/>
      <c r="AA11" s="70"/>
      <c r="AB11" s="70"/>
      <c r="AC11" s="70"/>
      <c r="AD11" s="70" t="s">
        <v>63</v>
      </c>
      <c r="AE11" s="70"/>
      <c r="AF11" s="70"/>
      <c r="AG11" s="70"/>
      <c r="AH11" s="70"/>
      <c r="AI11" s="70" t="s">
        <v>140</v>
      </c>
      <c r="AJ11" s="70"/>
      <c r="AK11" s="70"/>
      <c r="AL11" s="70"/>
      <c r="AM11" s="70"/>
      <c r="AN11" s="144" t="s">
        <v>190</v>
      </c>
      <c r="AO11" s="145"/>
      <c r="AP11" s="145"/>
      <c r="AQ11" s="145"/>
      <c r="AR11" s="146"/>
      <c r="AS11" s="70" t="s">
        <v>141</v>
      </c>
      <c r="AT11" s="70"/>
      <c r="AU11" s="70"/>
      <c r="AV11" s="70"/>
      <c r="AW11" s="70"/>
      <c r="AX11" s="144" t="s">
        <v>198</v>
      </c>
      <c r="AY11" s="145"/>
      <c r="AZ11" s="145"/>
      <c r="BA11" s="145"/>
      <c r="BB11" s="146"/>
      <c r="BC11" s="70" t="s">
        <v>142</v>
      </c>
      <c r="BD11" s="70"/>
      <c r="BE11" s="70"/>
      <c r="BF11" s="70"/>
      <c r="BG11" s="70"/>
      <c r="BH11" s="144" t="s">
        <v>204</v>
      </c>
      <c r="BI11" s="145"/>
      <c r="BJ11" s="145"/>
      <c r="BK11" s="145"/>
      <c r="BL11" s="146"/>
      <c r="BM11" s="70" t="s">
        <v>143</v>
      </c>
      <c r="BN11" s="70"/>
      <c r="BO11" s="70"/>
      <c r="BP11" s="70"/>
      <c r="BQ11" s="70"/>
      <c r="BR11" s="144" t="s">
        <v>511</v>
      </c>
      <c r="BS11" s="145"/>
      <c r="BT11" s="145"/>
      <c r="BU11" s="145"/>
      <c r="BV11" s="146"/>
      <c r="BW11" s="70" t="s">
        <v>144</v>
      </c>
      <c r="BX11" s="70"/>
      <c r="BY11" s="70"/>
      <c r="BZ11" s="70"/>
      <c r="CA11" s="70"/>
      <c r="CB11" s="144" t="s">
        <v>512</v>
      </c>
      <c r="CC11" s="145"/>
      <c r="CD11" s="145"/>
      <c r="CE11" s="145"/>
      <c r="CF11" s="146"/>
      <c r="CG11" s="144" t="s">
        <v>61</v>
      </c>
      <c r="CH11" s="145"/>
      <c r="CI11" s="145"/>
      <c r="CJ11" s="145"/>
      <c r="CK11" s="146"/>
      <c r="CL11" s="144" t="s">
        <v>15</v>
      </c>
      <c r="CM11" s="145"/>
      <c r="CN11" s="145"/>
      <c r="CO11" s="145"/>
      <c r="CP11" s="146"/>
      <c r="CQ11" s="152"/>
    </row>
    <row r="12" spans="1:95" ht="167.25" customHeight="1">
      <c r="A12" s="70"/>
      <c r="B12" s="70"/>
      <c r="C12" s="70"/>
      <c r="D12" s="71"/>
      <c r="E12" s="71"/>
      <c r="F12" s="74" t="s">
        <v>14</v>
      </c>
      <c r="G12" s="74" t="s">
        <v>9</v>
      </c>
      <c r="H12" s="71" t="s">
        <v>46</v>
      </c>
      <c r="I12" s="71" t="s">
        <v>209</v>
      </c>
      <c r="J12" s="71" t="s">
        <v>0</v>
      </c>
      <c r="K12" s="71" t="s">
        <v>46</v>
      </c>
      <c r="L12" s="71" t="s">
        <v>208</v>
      </c>
      <c r="M12" s="71" t="s">
        <v>0</v>
      </c>
      <c r="N12" s="74"/>
      <c r="O12" s="72"/>
      <c r="P12" s="71" t="s">
        <v>50</v>
      </c>
      <c r="Q12" s="71" t="s">
        <v>56</v>
      </c>
      <c r="R12" s="71" t="s">
        <v>50</v>
      </c>
      <c r="S12" s="71" t="s">
        <v>56</v>
      </c>
      <c r="T12" s="73" t="s">
        <v>2</v>
      </c>
      <c r="U12" s="73" t="s">
        <v>9</v>
      </c>
      <c r="V12" s="71" t="s">
        <v>128</v>
      </c>
      <c r="W12" s="71" t="s">
        <v>199</v>
      </c>
      <c r="X12" s="71" t="s">
        <v>200</v>
      </c>
      <c r="Y12" s="71" t="s">
        <v>5</v>
      </c>
      <c r="Z12" s="71" t="s">
        <v>3</v>
      </c>
      <c r="AA12" s="71" t="s">
        <v>48</v>
      </c>
      <c r="AB12" s="73" t="s">
        <v>47</v>
      </c>
      <c r="AC12" s="73" t="s">
        <v>4</v>
      </c>
      <c r="AD12" s="71" t="s">
        <v>5</v>
      </c>
      <c r="AE12" s="71" t="s">
        <v>3</v>
      </c>
      <c r="AF12" s="71" t="s">
        <v>48</v>
      </c>
      <c r="AG12" s="73" t="s">
        <v>47</v>
      </c>
      <c r="AH12" s="73" t="s">
        <v>4</v>
      </c>
      <c r="AI12" s="71" t="s">
        <v>5</v>
      </c>
      <c r="AJ12" s="71" t="s">
        <v>3</v>
      </c>
      <c r="AK12" s="71" t="s">
        <v>48</v>
      </c>
      <c r="AL12" s="73" t="s">
        <v>47</v>
      </c>
      <c r="AM12" s="73" t="s">
        <v>4</v>
      </c>
      <c r="AN12" s="71" t="s">
        <v>5</v>
      </c>
      <c r="AO12" s="71" t="s">
        <v>3</v>
      </c>
      <c r="AP12" s="71" t="s">
        <v>48</v>
      </c>
      <c r="AQ12" s="73" t="s">
        <v>47</v>
      </c>
      <c r="AR12" s="73" t="s">
        <v>4</v>
      </c>
      <c r="AS12" s="71" t="s">
        <v>5</v>
      </c>
      <c r="AT12" s="71" t="s">
        <v>3</v>
      </c>
      <c r="AU12" s="71" t="s">
        <v>48</v>
      </c>
      <c r="AV12" s="73" t="s">
        <v>47</v>
      </c>
      <c r="AW12" s="73" t="s">
        <v>4</v>
      </c>
      <c r="AX12" s="71" t="s">
        <v>5</v>
      </c>
      <c r="AY12" s="71" t="s">
        <v>3</v>
      </c>
      <c r="AZ12" s="71" t="s">
        <v>48</v>
      </c>
      <c r="BA12" s="73" t="s">
        <v>47</v>
      </c>
      <c r="BB12" s="73" t="s">
        <v>4</v>
      </c>
      <c r="BC12" s="71" t="s">
        <v>5</v>
      </c>
      <c r="BD12" s="71" t="s">
        <v>3</v>
      </c>
      <c r="BE12" s="71" t="s">
        <v>48</v>
      </c>
      <c r="BF12" s="73" t="s">
        <v>47</v>
      </c>
      <c r="BG12" s="73" t="s">
        <v>4</v>
      </c>
      <c r="BH12" s="71" t="s">
        <v>5</v>
      </c>
      <c r="BI12" s="71" t="s">
        <v>3</v>
      </c>
      <c r="BJ12" s="71" t="s">
        <v>48</v>
      </c>
      <c r="BK12" s="73" t="s">
        <v>47</v>
      </c>
      <c r="BL12" s="73" t="s">
        <v>4</v>
      </c>
      <c r="BM12" s="71" t="s">
        <v>5</v>
      </c>
      <c r="BN12" s="71" t="s">
        <v>3</v>
      </c>
      <c r="BO12" s="71" t="s">
        <v>48</v>
      </c>
      <c r="BP12" s="73" t="s">
        <v>47</v>
      </c>
      <c r="BQ12" s="73" t="s">
        <v>4</v>
      </c>
      <c r="BR12" s="71" t="s">
        <v>5</v>
      </c>
      <c r="BS12" s="71" t="s">
        <v>3</v>
      </c>
      <c r="BT12" s="71" t="s">
        <v>48</v>
      </c>
      <c r="BU12" s="73" t="s">
        <v>47</v>
      </c>
      <c r="BV12" s="73" t="s">
        <v>4</v>
      </c>
      <c r="BW12" s="71" t="s">
        <v>5</v>
      </c>
      <c r="BX12" s="71" t="s">
        <v>3</v>
      </c>
      <c r="BY12" s="71" t="s">
        <v>48</v>
      </c>
      <c r="BZ12" s="73" t="s">
        <v>47</v>
      </c>
      <c r="CA12" s="73" t="s">
        <v>4</v>
      </c>
      <c r="CB12" s="71" t="s">
        <v>5</v>
      </c>
      <c r="CC12" s="71" t="s">
        <v>3</v>
      </c>
      <c r="CD12" s="71" t="s">
        <v>48</v>
      </c>
      <c r="CE12" s="73" t="s">
        <v>47</v>
      </c>
      <c r="CF12" s="73" t="s">
        <v>4</v>
      </c>
      <c r="CG12" s="71" t="s">
        <v>5</v>
      </c>
      <c r="CH12" s="71" t="s">
        <v>3</v>
      </c>
      <c r="CI12" s="71" t="s">
        <v>48</v>
      </c>
      <c r="CJ12" s="73" t="s">
        <v>47</v>
      </c>
      <c r="CK12" s="73" t="s">
        <v>4</v>
      </c>
      <c r="CL12" s="71" t="s">
        <v>5</v>
      </c>
      <c r="CM12" s="71" t="s">
        <v>3</v>
      </c>
      <c r="CN12" s="71" t="s">
        <v>48</v>
      </c>
      <c r="CO12" s="73" t="s">
        <v>47</v>
      </c>
      <c r="CP12" s="71" t="s">
        <v>4</v>
      </c>
      <c r="CQ12" s="72"/>
    </row>
    <row r="13" spans="1:95" ht="15" customHeight="1">
      <c r="A13" s="70">
        <v>1</v>
      </c>
      <c r="B13" s="70">
        <v>2</v>
      </c>
      <c r="C13" s="70">
        <v>3</v>
      </c>
      <c r="D13" s="70">
        <v>4</v>
      </c>
      <c r="E13" s="70">
        <v>5</v>
      </c>
      <c r="F13" s="70">
        <v>6</v>
      </c>
      <c r="G13" s="70">
        <v>7</v>
      </c>
      <c r="H13" s="70">
        <v>8</v>
      </c>
      <c r="I13" s="70">
        <v>9</v>
      </c>
      <c r="J13" s="70">
        <v>10</v>
      </c>
      <c r="K13" s="70">
        <v>11</v>
      </c>
      <c r="L13" s="70">
        <v>12</v>
      </c>
      <c r="M13" s="70">
        <v>13</v>
      </c>
      <c r="N13" s="70">
        <v>14</v>
      </c>
      <c r="O13" s="70">
        <v>15</v>
      </c>
      <c r="P13" s="11" t="s">
        <v>52</v>
      </c>
      <c r="Q13" s="11" t="s">
        <v>53</v>
      </c>
      <c r="R13" s="11" t="s">
        <v>54</v>
      </c>
      <c r="S13" s="11" t="s">
        <v>55</v>
      </c>
      <c r="T13" s="70">
        <v>17</v>
      </c>
      <c r="U13" s="70">
        <v>18</v>
      </c>
      <c r="V13" s="70">
        <v>19</v>
      </c>
      <c r="W13" s="70">
        <v>20</v>
      </c>
      <c r="X13" s="70">
        <v>21</v>
      </c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>
        <v>22</v>
      </c>
      <c r="AJ13" s="70">
        <v>23</v>
      </c>
      <c r="AK13" s="70">
        <v>24</v>
      </c>
      <c r="AL13" s="70">
        <v>25</v>
      </c>
      <c r="AM13" s="70">
        <v>26</v>
      </c>
      <c r="AN13" s="70">
        <v>27</v>
      </c>
      <c r="AO13" s="70">
        <v>28</v>
      </c>
      <c r="AP13" s="70">
        <v>29</v>
      </c>
      <c r="AQ13" s="70">
        <v>30</v>
      </c>
      <c r="AR13" s="70">
        <v>31</v>
      </c>
      <c r="AS13" s="11" t="s">
        <v>16</v>
      </c>
      <c r="AT13" s="11" t="s">
        <v>17</v>
      </c>
      <c r="AU13" s="11" t="s">
        <v>18</v>
      </c>
      <c r="AV13" s="11" t="s">
        <v>19</v>
      </c>
      <c r="AW13" s="11" t="s">
        <v>20</v>
      </c>
      <c r="AX13" s="11" t="s">
        <v>21</v>
      </c>
      <c r="AY13" s="11" t="s">
        <v>22</v>
      </c>
      <c r="AZ13" s="11" t="s">
        <v>23</v>
      </c>
      <c r="BA13" s="11" t="s">
        <v>24</v>
      </c>
      <c r="BB13" s="11" t="s">
        <v>25</v>
      </c>
      <c r="BC13" s="11" t="s">
        <v>26</v>
      </c>
      <c r="BD13" s="11" t="s">
        <v>27</v>
      </c>
      <c r="BE13" s="11" t="s">
        <v>28</v>
      </c>
      <c r="BF13" s="11" t="s">
        <v>29</v>
      </c>
      <c r="BG13" s="11" t="s">
        <v>30</v>
      </c>
      <c r="BH13" s="11" t="s">
        <v>31</v>
      </c>
      <c r="BI13" s="11" t="s">
        <v>32</v>
      </c>
      <c r="BJ13" s="11" t="s">
        <v>33</v>
      </c>
      <c r="BK13" s="11" t="s">
        <v>34</v>
      </c>
      <c r="BL13" s="11" t="s">
        <v>35</v>
      </c>
      <c r="BM13" s="11" t="s">
        <v>36</v>
      </c>
      <c r="BN13" s="11" t="s">
        <v>37</v>
      </c>
      <c r="BO13" s="11" t="s">
        <v>38</v>
      </c>
      <c r="BP13" s="11" t="s">
        <v>39</v>
      </c>
      <c r="BQ13" s="11" t="s">
        <v>40</v>
      </c>
      <c r="BR13" s="11" t="s">
        <v>41</v>
      </c>
      <c r="BS13" s="11" t="s">
        <v>42</v>
      </c>
      <c r="BT13" s="11" t="s">
        <v>43</v>
      </c>
      <c r="BU13" s="11" t="s">
        <v>44</v>
      </c>
      <c r="BV13" s="11" t="s">
        <v>45</v>
      </c>
      <c r="BW13" s="11" t="s">
        <v>130</v>
      </c>
      <c r="BX13" s="11" t="s">
        <v>131</v>
      </c>
      <c r="BY13" s="11" t="s">
        <v>132</v>
      </c>
      <c r="BZ13" s="11" t="s">
        <v>133</v>
      </c>
      <c r="CA13" s="11" t="s">
        <v>134</v>
      </c>
      <c r="CB13" s="11" t="s">
        <v>135</v>
      </c>
      <c r="CC13" s="11" t="s">
        <v>136</v>
      </c>
      <c r="CD13" s="11" t="s">
        <v>137</v>
      </c>
      <c r="CE13" s="11" t="s">
        <v>138</v>
      </c>
      <c r="CF13" s="11" t="s">
        <v>139</v>
      </c>
      <c r="CG13" s="70">
        <v>33</v>
      </c>
      <c r="CH13" s="70">
        <v>34</v>
      </c>
      <c r="CI13" s="70">
        <v>35</v>
      </c>
      <c r="CJ13" s="70">
        <v>36</v>
      </c>
      <c r="CK13" s="70">
        <v>37</v>
      </c>
      <c r="CL13" s="70">
        <v>38</v>
      </c>
      <c r="CM13" s="70">
        <v>39</v>
      </c>
      <c r="CN13" s="70">
        <v>40</v>
      </c>
      <c r="CO13" s="70">
        <v>41</v>
      </c>
      <c r="CP13" s="70">
        <v>42</v>
      </c>
      <c r="CQ13" s="70">
        <v>43</v>
      </c>
    </row>
    <row r="14" spans="1:95" ht="19.5" customHeight="1">
      <c r="A14" s="70">
        <v>0</v>
      </c>
      <c r="B14" s="70" t="s">
        <v>115</v>
      </c>
      <c r="C14" s="70" t="s">
        <v>58</v>
      </c>
      <c r="D14" s="13" t="s">
        <v>51</v>
      </c>
      <c r="E14" s="13" t="s">
        <v>51</v>
      </c>
      <c r="F14" s="13" t="s">
        <v>51</v>
      </c>
      <c r="G14" s="13" t="s">
        <v>51</v>
      </c>
      <c r="H14" s="12">
        <f aca="true" t="shared" si="0" ref="H14:O14">H15+H16+H17+H18+H19+H20</f>
        <v>0.3334355828220859</v>
      </c>
      <c r="I14" s="12">
        <f t="shared" si="0"/>
        <v>26.751958000000002</v>
      </c>
      <c r="J14" s="12">
        <f t="shared" si="0"/>
        <v>0</v>
      </c>
      <c r="K14" s="12">
        <f t="shared" si="0"/>
        <v>0</v>
      </c>
      <c r="L14" s="12">
        <f t="shared" si="0"/>
        <v>40.76904751</v>
      </c>
      <c r="M14" s="12">
        <f t="shared" si="0"/>
        <v>0</v>
      </c>
      <c r="N14" s="12">
        <f t="shared" si="0"/>
        <v>0</v>
      </c>
      <c r="O14" s="12">
        <f t="shared" si="0"/>
        <v>0</v>
      </c>
      <c r="P14" s="12">
        <f>P15+P16+P17+P18+P19+P20</f>
        <v>42.39974310086373</v>
      </c>
      <c r="Q14" s="12">
        <f aca="true" t="shared" si="1" ref="Q14:X14">Q15+Q16+Q17+Q18+Q19+Q20</f>
        <v>48.01115610086374</v>
      </c>
      <c r="R14" s="12">
        <v>0</v>
      </c>
      <c r="S14" s="12">
        <v>0</v>
      </c>
      <c r="T14" s="12">
        <f t="shared" si="1"/>
        <v>18.783666</v>
      </c>
      <c r="U14" s="12">
        <f t="shared" si="1"/>
        <v>24.50650202</v>
      </c>
      <c r="V14" s="12">
        <f t="shared" si="1"/>
        <v>18.783666</v>
      </c>
      <c r="W14" s="12">
        <f t="shared" si="1"/>
        <v>12.482589599999999</v>
      </c>
      <c r="X14" s="12">
        <f t="shared" si="1"/>
        <v>20.27161845</v>
      </c>
      <c r="Y14" s="12">
        <f aca="true" t="shared" si="2" ref="Y14:CL14">Y15+Y16+Y17+Y18+Y19+Y20</f>
        <v>0</v>
      </c>
      <c r="Z14" s="12">
        <f t="shared" si="2"/>
        <v>0</v>
      </c>
      <c r="AA14" s="12">
        <f t="shared" si="2"/>
        <v>0</v>
      </c>
      <c r="AB14" s="12">
        <f t="shared" si="2"/>
        <v>0</v>
      </c>
      <c r="AC14" s="12">
        <f t="shared" si="2"/>
        <v>0</v>
      </c>
      <c r="AD14" s="12">
        <f t="shared" si="2"/>
        <v>0</v>
      </c>
      <c r="AE14" s="12">
        <f t="shared" si="2"/>
        <v>0</v>
      </c>
      <c r="AF14" s="12">
        <f t="shared" si="2"/>
        <v>0</v>
      </c>
      <c r="AG14" s="12">
        <f t="shared" si="2"/>
        <v>0</v>
      </c>
      <c r="AH14" s="12">
        <f t="shared" si="2"/>
        <v>0</v>
      </c>
      <c r="AI14" s="12">
        <f t="shared" si="2"/>
        <v>2.78617</v>
      </c>
      <c r="AJ14" s="12">
        <f t="shared" si="2"/>
        <v>0</v>
      </c>
      <c r="AK14" s="12">
        <f t="shared" si="2"/>
        <v>0</v>
      </c>
      <c r="AL14" s="12">
        <f t="shared" si="2"/>
        <v>2.78617</v>
      </c>
      <c r="AM14" s="12">
        <f t="shared" si="2"/>
        <v>0</v>
      </c>
      <c r="AN14" s="12">
        <f t="shared" si="2"/>
        <v>0.8671186</v>
      </c>
      <c r="AO14" s="12">
        <f t="shared" si="2"/>
        <v>0</v>
      </c>
      <c r="AP14" s="12">
        <f t="shared" si="2"/>
        <v>0</v>
      </c>
      <c r="AQ14" s="12">
        <f t="shared" si="2"/>
        <v>0.8671186</v>
      </c>
      <c r="AR14" s="12">
        <f t="shared" si="2"/>
        <v>0</v>
      </c>
      <c r="AS14" s="12">
        <f t="shared" si="2"/>
        <v>3.5149064</v>
      </c>
      <c r="AT14" s="12">
        <f t="shared" si="2"/>
        <v>0</v>
      </c>
      <c r="AU14" s="12">
        <f t="shared" si="2"/>
        <v>0</v>
      </c>
      <c r="AV14" s="12">
        <f t="shared" si="2"/>
        <v>3.5149064</v>
      </c>
      <c r="AW14" s="12">
        <f t="shared" si="2"/>
        <v>0</v>
      </c>
      <c r="AX14" s="12">
        <f t="shared" si="2"/>
        <v>3.36776497</v>
      </c>
      <c r="AY14" s="12">
        <f t="shared" si="2"/>
        <v>0</v>
      </c>
      <c r="AZ14" s="12">
        <f t="shared" si="2"/>
        <v>0</v>
      </c>
      <c r="BA14" s="12">
        <f t="shared" si="2"/>
        <v>3.36776497</v>
      </c>
      <c r="BB14" s="12">
        <f t="shared" si="2"/>
        <v>0</v>
      </c>
      <c r="BC14" s="12">
        <f t="shared" si="2"/>
        <v>4.0585895999999995</v>
      </c>
      <c r="BD14" s="12">
        <f t="shared" si="2"/>
        <v>0</v>
      </c>
      <c r="BE14" s="12">
        <f t="shared" si="2"/>
        <v>0</v>
      </c>
      <c r="BF14" s="12">
        <f t="shared" si="2"/>
        <v>4.0585895999999995</v>
      </c>
      <c r="BG14" s="12">
        <f t="shared" si="2"/>
        <v>0</v>
      </c>
      <c r="BH14" s="12">
        <f t="shared" si="2"/>
        <v>4.73</v>
      </c>
      <c r="BI14" s="12">
        <f t="shared" si="2"/>
        <v>0</v>
      </c>
      <c r="BJ14" s="12">
        <f t="shared" si="2"/>
        <v>0</v>
      </c>
      <c r="BK14" s="12">
        <f t="shared" si="2"/>
        <v>4.73</v>
      </c>
      <c r="BL14" s="12">
        <f t="shared" si="2"/>
        <v>0</v>
      </c>
      <c r="BM14" s="12">
        <f aca="true" t="shared" si="3" ref="BM14:BV14">BM15+BM16+BM17+BM18+BM19+BM20</f>
        <v>4.2425</v>
      </c>
      <c r="BN14" s="12">
        <f t="shared" si="3"/>
        <v>0</v>
      </c>
      <c r="BO14" s="12">
        <f t="shared" si="3"/>
        <v>0</v>
      </c>
      <c r="BP14" s="12">
        <f t="shared" si="3"/>
        <v>4.2425</v>
      </c>
      <c r="BQ14" s="12">
        <f t="shared" si="3"/>
        <v>0</v>
      </c>
      <c r="BR14" s="12">
        <f t="shared" si="3"/>
        <v>4.23045472</v>
      </c>
      <c r="BS14" s="12">
        <f t="shared" si="3"/>
        <v>0</v>
      </c>
      <c r="BT14" s="12">
        <f t="shared" si="3"/>
        <v>0</v>
      </c>
      <c r="BU14" s="12">
        <f t="shared" si="3"/>
        <v>4.23045472</v>
      </c>
      <c r="BV14" s="12">
        <f t="shared" si="3"/>
        <v>0</v>
      </c>
      <c r="BW14" s="12">
        <f t="shared" si="2"/>
        <v>4.1815</v>
      </c>
      <c r="BX14" s="12">
        <f t="shared" si="2"/>
        <v>0</v>
      </c>
      <c r="BY14" s="12">
        <f t="shared" si="2"/>
        <v>0</v>
      </c>
      <c r="BZ14" s="12">
        <f t="shared" si="2"/>
        <v>4.1815</v>
      </c>
      <c r="CA14" s="12">
        <f t="shared" si="2"/>
        <v>0</v>
      </c>
      <c r="CB14" s="12">
        <f t="shared" si="2"/>
        <v>4.182</v>
      </c>
      <c r="CC14" s="12">
        <f t="shared" si="2"/>
        <v>0</v>
      </c>
      <c r="CD14" s="12">
        <f t="shared" si="2"/>
        <v>0</v>
      </c>
      <c r="CE14" s="12">
        <f t="shared" si="2"/>
        <v>4.182</v>
      </c>
      <c r="CF14" s="12">
        <f t="shared" si="2"/>
        <v>0</v>
      </c>
      <c r="CG14" s="12">
        <f>CG15+CG16+CG17+CG18+CG19+CG20</f>
        <v>18.783666</v>
      </c>
      <c r="CH14" s="12">
        <f t="shared" si="2"/>
        <v>0</v>
      </c>
      <c r="CI14" s="12">
        <f t="shared" si="2"/>
        <v>0</v>
      </c>
      <c r="CJ14" s="12">
        <f t="shared" si="2"/>
        <v>18.783666</v>
      </c>
      <c r="CK14" s="12">
        <f t="shared" si="2"/>
        <v>0</v>
      </c>
      <c r="CL14" s="12">
        <f t="shared" si="2"/>
        <v>18.77212072</v>
      </c>
      <c r="CM14" s="12">
        <f>CM15+CM16+CM17+CM18+CM19+CM20</f>
        <v>0</v>
      </c>
      <c r="CN14" s="12">
        <f>CN15+CN16+CN17+CN18+CN19+CN20</f>
        <v>0</v>
      </c>
      <c r="CO14" s="12">
        <f>CO15+CO16+CO17+CO18+CO19+CO20</f>
        <v>18.77212072</v>
      </c>
      <c r="CP14" s="12">
        <f>CP15+CP16+CP17+CP18+CP19+CP20</f>
        <v>0</v>
      </c>
      <c r="CQ14" s="70"/>
    </row>
    <row r="15" spans="1:95" ht="15.75">
      <c r="A15" s="13" t="s">
        <v>148</v>
      </c>
      <c r="B15" s="14" t="s">
        <v>64</v>
      </c>
      <c r="C15" s="13" t="s">
        <v>58</v>
      </c>
      <c r="D15" s="13" t="s">
        <v>51</v>
      </c>
      <c r="E15" s="13" t="s">
        <v>51</v>
      </c>
      <c r="F15" s="13" t="s">
        <v>51</v>
      </c>
      <c r="G15" s="13" t="s">
        <v>51</v>
      </c>
      <c r="H15" s="15">
        <f aca="true" t="shared" si="4" ref="H15:O15">H22</f>
        <v>0</v>
      </c>
      <c r="I15" s="15">
        <f t="shared" si="4"/>
        <v>0</v>
      </c>
      <c r="J15" s="15">
        <f t="shared" si="4"/>
        <v>0</v>
      </c>
      <c r="K15" s="15">
        <f t="shared" si="4"/>
        <v>0</v>
      </c>
      <c r="L15" s="15">
        <f t="shared" si="4"/>
        <v>0</v>
      </c>
      <c r="M15" s="15">
        <f>M22</f>
        <v>0</v>
      </c>
      <c r="N15" s="15">
        <f t="shared" si="4"/>
        <v>0</v>
      </c>
      <c r="O15" s="15">
        <f t="shared" si="4"/>
        <v>0</v>
      </c>
      <c r="P15" s="15">
        <f>P22</f>
        <v>0</v>
      </c>
      <c r="Q15" s="15">
        <f aca="true" t="shared" si="5" ref="Q15:X15">Q22</f>
        <v>0</v>
      </c>
      <c r="R15" s="15">
        <f t="shared" si="5"/>
        <v>0</v>
      </c>
      <c r="S15" s="15">
        <f t="shared" si="5"/>
        <v>0</v>
      </c>
      <c r="T15" s="15">
        <f t="shared" si="5"/>
        <v>0</v>
      </c>
      <c r="U15" s="15">
        <f t="shared" si="5"/>
        <v>0</v>
      </c>
      <c r="V15" s="15">
        <f t="shared" si="5"/>
        <v>0</v>
      </c>
      <c r="W15" s="15">
        <f t="shared" si="5"/>
        <v>0</v>
      </c>
      <c r="X15" s="15">
        <f t="shared" si="5"/>
        <v>0</v>
      </c>
      <c r="Y15" s="15">
        <f aca="true" t="shared" si="6" ref="Y15:CL15">Y22</f>
        <v>0</v>
      </c>
      <c r="Z15" s="15">
        <f t="shared" si="6"/>
        <v>0</v>
      </c>
      <c r="AA15" s="15">
        <f t="shared" si="6"/>
        <v>0</v>
      </c>
      <c r="AB15" s="15">
        <f t="shared" si="6"/>
        <v>0</v>
      </c>
      <c r="AC15" s="15">
        <f t="shared" si="6"/>
        <v>0</v>
      </c>
      <c r="AD15" s="15">
        <f t="shared" si="6"/>
        <v>0</v>
      </c>
      <c r="AE15" s="15">
        <f t="shared" si="6"/>
        <v>0</v>
      </c>
      <c r="AF15" s="15">
        <f t="shared" si="6"/>
        <v>0</v>
      </c>
      <c r="AG15" s="15">
        <f t="shared" si="6"/>
        <v>0</v>
      </c>
      <c r="AH15" s="15">
        <f t="shared" si="6"/>
        <v>0</v>
      </c>
      <c r="AI15" s="15">
        <f t="shared" si="6"/>
        <v>0</v>
      </c>
      <c r="AJ15" s="15">
        <f t="shared" si="6"/>
        <v>0</v>
      </c>
      <c r="AK15" s="15">
        <f t="shared" si="6"/>
        <v>0</v>
      </c>
      <c r="AL15" s="15">
        <f t="shared" si="6"/>
        <v>0</v>
      </c>
      <c r="AM15" s="15">
        <f t="shared" si="6"/>
        <v>0</v>
      </c>
      <c r="AN15" s="15">
        <f t="shared" si="6"/>
        <v>0</v>
      </c>
      <c r="AO15" s="15">
        <f t="shared" si="6"/>
        <v>0</v>
      </c>
      <c r="AP15" s="15">
        <f t="shared" si="6"/>
        <v>0</v>
      </c>
      <c r="AQ15" s="15">
        <f t="shared" si="6"/>
        <v>0</v>
      </c>
      <c r="AR15" s="15">
        <f t="shared" si="6"/>
        <v>0</v>
      </c>
      <c r="AS15" s="15">
        <f t="shared" si="6"/>
        <v>0</v>
      </c>
      <c r="AT15" s="15">
        <f t="shared" si="6"/>
        <v>0</v>
      </c>
      <c r="AU15" s="15">
        <f t="shared" si="6"/>
        <v>0</v>
      </c>
      <c r="AV15" s="15">
        <f t="shared" si="6"/>
        <v>0</v>
      </c>
      <c r="AW15" s="15">
        <f t="shared" si="6"/>
        <v>0</v>
      </c>
      <c r="AX15" s="15">
        <f t="shared" si="6"/>
        <v>0</v>
      </c>
      <c r="AY15" s="15">
        <f t="shared" si="6"/>
        <v>0</v>
      </c>
      <c r="AZ15" s="15">
        <f t="shared" si="6"/>
        <v>0</v>
      </c>
      <c r="BA15" s="15">
        <f t="shared" si="6"/>
        <v>0</v>
      </c>
      <c r="BB15" s="15">
        <f t="shared" si="6"/>
        <v>0</v>
      </c>
      <c r="BC15" s="15">
        <f t="shared" si="6"/>
        <v>0</v>
      </c>
      <c r="BD15" s="15">
        <f t="shared" si="6"/>
        <v>0</v>
      </c>
      <c r="BE15" s="15">
        <f t="shared" si="6"/>
        <v>0</v>
      </c>
      <c r="BF15" s="15">
        <f t="shared" si="6"/>
        <v>0</v>
      </c>
      <c r="BG15" s="15">
        <f t="shared" si="6"/>
        <v>0</v>
      </c>
      <c r="BH15" s="15">
        <f t="shared" si="6"/>
        <v>0</v>
      </c>
      <c r="BI15" s="15">
        <f t="shared" si="6"/>
        <v>0</v>
      </c>
      <c r="BJ15" s="15">
        <f t="shared" si="6"/>
        <v>0</v>
      </c>
      <c r="BK15" s="15">
        <f t="shared" si="6"/>
        <v>0</v>
      </c>
      <c r="BL15" s="15">
        <f t="shared" si="6"/>
        <v>0</v>
      </c>
      <c r="BM15" s="15">
        <f aca="true" t="shared" si="7" ref="BM15:BV15">BM22</f>
        <v>0</v>
      </c>
      <c r="BN15" s="15">
        <f t="shared" si="7"/>
        <v>0</v>
      </c>
      <c r="BO15" s="15">
        <f t="shared" si="7"/>
        <v>0</v>
      </c>
      <c r="BP15" s="15">
        <f t="shared" si="7"/>
        <v>0</v>
      </c>
      <c r="BQ15" s="15">
        <f t="shared" si="7"/>
        <v>0</v>
      </c>
      <c r="BR15" s="15">
        <f t="shared" si="7"/>
        <v>0</v>
      </c>
      <c r="BS15" s="15">
        <f t="shared" si="7"/>
        <v>0</v>
      </c>
      <c r="BT15" s="15">
        <f t="shared" si="7"/>
        <v>0</v>
      </c>
      <c r="BU15" s="15">
        <f t="shared" si="7"/>
        <v>0</v>
      </c>
      <c r="BV15" s="15">
        <f t="shared" si="7"/>
        <v>0</v>
      </c>
      <c r="BW15" s="15">
        <f t="shared" si="6"/>
        <v>0</v>
      </c>
      <c r="BX15" s="15">
        <f t="shared" si="6"/>
        <v>0</v>
      </c>
      <c r="BY15" s="15">
        <f t="shared" si="6"/>
        <v>0</v>
      </c>
      <c r="BZ15" s="15">
        <f t="shared" si="6"/>
        <v>0</v>
      </c>
      <c r="CA15" s="15">
        <f t="shared" si="6"/>
        <v>0</v>
      </c>
      <c r="CB15" s="15">
        <f t="shared" si="6"/>
        <v>0</v>
      </c>
      <c r="CC15" s="15">
        <f t="shared" si="6"/>
        <v>0</v>
      </c>
      <c r="CD15" s="15">
        <f t="shared" si="6"/>
        <v>0</v>
      </c>
      <c r="CE15" s="15">
        <f t="shared" si="6"/>
        <v>0</v>
      </c>
      <c r="CF15" s="15">
        <f t="shared" si="6"/>
        <v>0</v>
      </c>
      <c r="CG15" s="15">
        <f t="shared" si="6"/>
        <v>0</v>
      </c>
      <c r="CH15" s="15">
        <f t="shared" si="6"/>
        <v>0</v>
      </c>
      <c r="CI15" s="15">
        <f t="shared" si="6"/>
        <v>0</v>
      </c>
      <c r="CJ15" s="15">
        <f t="shared" si="6"/>
        <v>0</v>
      </c>
      <c r="CK15" s="15">
        <f t="shared" si="6"/>
        <v>0</v>
      </c>
      <c r="CL15" s="15">
        <f t="shared" si="6"/>
        <v>0</v>
      </c>
      <c r="CM15" s="15">
        <f>CM22</f>
        <v>0</v>
      </c>
      <c r="CN15" s="15">
        <f>CN22</f>
        <v>0</v>
      </c>
      <c r="CO15" s="15">
        <f>CO22</f>
        <v>0</v>
      </c>
      <c r="CP15" s="15">
        <f>CP22</f>
        <v>0</v>
      </c>
      <c r="CQ15" s="15"/>
    </row>
    <row r="16" spans="1:95" ht="18" customHeight="1">
      <c r="A16" s="13" t="s">
        <v>149</v>
      </c>
      <c r="B16" s="14" t="s">
        <v>65</v>
      </c>
      <c r="C16" s="13" t="s">
        <v>58</v>
      </c>
      <c r="D16" s="13" t="s">
        <v>51</v>
      </c>
      <c r="E16" s="13" t="s">
        <v>51</v>
      </c>
      <c r="F16" s="13" t="s">
        <v>51</v>
      </c>
      <c r="G16" s="13" t="s">
        <v>51</v>
      </c>
      <c r="H16" s="15">
        <f aca="true" t="shared" si="8" ref="H16:O16">H42</f>
        <v>0.3334355828220859</v>
      </c>
      <c r="I16" s="15">
        <f t="shared" si="8"/>
        <v>26.751958000000002</v>
      </c>
      <c r="J16" s="15">
        <v>0</v>
      </c>
      <c r="K16" s="15">
        <v>0</v>
      </c>
      <c r="L16" s="15">
        <f t="shared" si="8"/>
        <v>40.76904751</v>
      </c>
      <c r="M16" s="15">
        <v>0</v>
      </c>
      <c r="N16" s="15">
        <f t="shared" si="8"/>
        <v>0</v>
      </c>
      <c r="O16" s="15">
        <f t="shared" si="8"/>
        <v>0</v>
      </c>
      <c r="P16" s="15">
        <f>P42</f>
        <v>42.39974310086373</v>
      </c>
      <c r="Q16" s="15">
        <f aca="true" t="shared" si="9" ref="Q16:X16">Q42</f>
        <v>48.01115610086374</v>
      </c>
      <c r="R16" s="15">
        <v>0</v>
      </c>
      <c r="S16" s="15">
        <v>0</v>
      </c>
      <c r="T16" s="15">
        <f t="shared" si="9"/>
        <v>18.783666</v>
      </c>
      <c r="U16" s="15">
        <f t="shared" si="9"/>
        <v>24.50650202</v>
      </c>
      <c r="V16" s="15">
        <f t="shared" si="9"/>
        <v>18.783666</v>
      </c>
      <c r="W16" s="15">
        <f t="shared" si="9"/>
        <v>12.482589599999999</v>
      </c>
      <c r="X16" s="15">
        <f t="shared" si="9"/>
        <v>20.27161845</v>
      </c>
      <c r="Y16" s="15">
        <f aca="true" t="shared" si="10" ref="Y16:CN16">Y42</f>
        <v>0</v>
      </c>
      <c r="Z16" s="15">
        <f t="shared" si="10"/>
        <v>0</v>
      </c>
      <c r="AA16" s="15">
        <f t="shared" si="10"/>
        <v>0</v>
      </c>
      <c r="AB16" s="15">
        <f>AB42</f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f>AI42</f>
        <v>2.78617</v>
      </c>
      <c r="AJ16" s="15">
        <f t="shared" si="10"/>
        <v>0</v>
      </c>
      <c r="AK16" s="15">
        <f t="shared" si="10"/>
        <v>0</v>
      </c>
      <c r="AL16" s="15">
        <f t="shared" si="10"/>
        <v>2.78617</v>
      </c>
      <c r="AM16" s="15">
        <f t="shared" si="10"/>
        <v>0</v>
      </c>
      <c r="AN16" s="15">
        <f t="shared" si="10"/>
        <v>0.8671186</v>
      </c>
      <c r="AO16" s="15">
        <f t="shared" si="10"/>
        <v>0</v>
      </c>
      <c r="AP16" s="15">
        <f t="shared" si="10"/>
        <v>0</v>
      </c>
      <c r="AQ16" s="15">
        <f t="shared" si="10"/>
        <v>0.8671186</v>
      </c>
      <c r="AR16" s="15">
        <f t="shared" si="10"/>
        <v>0</v>
      </c>
      <c r="AS16" s="15">
        <f t="shared" si="10"/>
        <v>3.5149064</v>
      </c>
      <c r="AT16" s="15">
        <f t="shared" si="10"/>
        <v>0</v>
      </c>
      <c r="AU16" s="15">
        <f t="shared" si="10"/>
        <v>0</v>
      </c>
      <c r="AV16" s="15">
        <f t="shared" si="10"/>
        <v>3.5149064</v>
      </c>
      <c r="AW16" s="15">
        <f t="shared" si="10"/>
        <v>0</v>
      </c>
      <c r="AX16" s="15">
        <f t="shared" si="10"/>
        <v>3.36776497</v>
      </c>
      <c r="AY16" s="15">
        <f t="shared" si="10"/>
        <v>0</v>
      </c>
      <c r="AZ16" s="15">
        <f t="shared" si="10"/>
        <v>0</v>
      </c>
      <c r="BA16" s="15">
        <f>BA42</f>
        <v>3.36776497</v>
      </c>
      <c r="BB16" s="15">
        <f t="shared" si="10"/>
        <v>0</v>
      </c>
      <c r="BC16" s="15">
        <f t="shared" si="10"/>
        <v>4.0585895999999995</v>
      </c>
      <c r="BD16" s="15">
        <f t="shared" si="10"/>
        <v>0</v>
      </c>
      <c r="BE16" s="15">
        <f t="shared" si="10"/>
        <v>0</v>
      </c>
      <c r="BF16" s="15">
        <f t="shared" si="10"/>
        <v>4.0585895999999995</v>
      </c>
      <c r="BG16" s="15">
        <f t="shared" si="10"/>
        <v>0</v>
      </c>
      <c r="BH16" s="15">
        <f t="shared" si="10"/>
        <v>4.73</v>
      </c>
      <c r="BI16" s="15">
        <f t="shared" si="10"/>
        <v>0</v>
      </c>
      <c r="BJ16" s="15">
        <f t="shared" si="10"/>
        <v>0</v>
      </c>
      <c r="BK16" s="15">
        <f>BK42</f>
        <v>4.73</v>
      </c>
      <c r="BL16" s="15">
        <f t="shared" si="10"/>
        <v>0</v>
      </c>
      <c r="BM16" s="15">
        <f aca="true" t="shared" si="11" ref="BM16:BV16">BM42</f>
        <v>4.2425</v>
      </c>
      <c r="BN16" s="15">
        <f t="shared" si="11"/>
        <v>0</v>
      </c>
      <c r="BO16" s="15">
        <f t="shared" si="11"/>
        <v>0</v>
      </c>
      <c r="BP16" s="15">
        <f t="shared" si="11"/>
        <v>4.2425</v>
      </c>
      <c r="BQ16" s="15">
        <f t="shared" si="11"/>
        <v>0</v>
      </c>
      <c r="BR16" s="15">
        <f t="shared" si="11"/>
        <v>4.23045472</v>
      </c>
      <c r="BS16" s="15">
        <f t="shared" si="11"/>
        <v>0</v>
      </c>
      <c r="BT16" s="15">
        <f t="shared" si="11"/>
        <v>0</v>
      </c>
      <c r="BU16" s="15">
        <f t="shared" si="11"/>
        <v>4.23045472</v>
      </c>
      <c r="BV16" s="15">
        <f t="shared" si="11"/>
        <v>0</v>
      </c>
      <c r="BW16" s="15">
        <f t="shared" si="10"/>
        <v>4.1815</v>
      </c>
      <c r="BX16" s="15">
        <f t="shared" si="10"/>
        <v>0</v>
      </c>
      <c r="BY16" s="15">
        <f t="shared" si="10"/>
        <v>0</v>
      </c>
      <c r="BZ16" s="15">
        <f t="shared" si="10"/>
        <v>4.1815</v>
      </c>
      <c r="CA16" s="15">
        <f t="shared" si="10"/>
        <v>0</v>
      </c>
      <c r="CB16" s="15">
        <f t="shared" si="10"/>
        <v>4.182</v>
      </c>
      <c r="CC16" s="15">
        <f t="shared" si="10"/>
        <v>0</v>
      </c>
      <c r="CD16" s="15">
        <f t="shared" si="10"/>
        <v>0</v>
      </c>
      <c r="CE16" s="15">
        <f t="shared" si="10"/>
        <v>4.182</v>
      </c>
      <c r="CF16" s="15">
        <f t="shared" si="10"/>
        <v>0</v>
      </c>
      <c r="CG16" s="15">
        <f t="shared" si="10"/>
        <v>18.783666</v>
      </c>
      <c r="CH16" s="15">
        <f t="shared" si="10"/>
        <v>0</v>
      </c>
      <c r="CI16" s="15">
        <f t="shared" si="10"/>
        <v>0</v>
      </c>
      <c r="CJ16" s="15">
        <f t="shared" si="10"/>
        <v>18.783666</v>
      </c>
      <c r="CK16" s="15">
        <f t="shared" si="10"/>
        <v>0</v>
      </c>
      <c r="CL16" s="15">
        <f t="shared" si="10"/>
        <v>18.77212072</v>
      </c>
      <c r="CM16" s="15">
        <f t="shared" si="10"/>
        <v>0</v>
      </c>
      <c r="CN16" s="15">
        <f t="shared" si="10"/>
        <v>0</v>
      </c>
      <c r="CO16" s="15">
        <f>CO42</f>
        <v>18.77212072</v>
      </c>
      <c r="CP16" s="15">
        <f>CP42</f>
        <v>0</v>
      </c>
      <c r="CQ16" s="15"/>
    </row>
    <row r="17" spans="1:95" ht="25.5" customHeight="1">
      <c r="A17" s="13" t="s">
        <v>150</v>
      </c>
      <c r="B17" s="14" t="s">
        <v>66</v>
      </c>
      <c r="C17" s="13" t="s">
        <v>58</v>
      </c>
      <c r="D17" s="13" t="s">
        <v>51</v>
      </c>
      <c r="E17" s="13" t="s">
        <v>51</v>
      </c>
      <c r="F17" s="13" t="s">
        <v>51</v>
      </c>
      <c r="G17" s="13" t="s">
        <v>51</v>
      </c>
      <c r="H17" s="15">
        <f aca="true" t="shared" si="12" ref="H17:O17">H72</f>
        <v>0</v>
      </c>
      <c r="I17" s="15">
        <f t="shared" si="12"/>
        <v>0</v>
      </c>
      <c r="J17" s="15">
        <v>0</v>
      </c>
      <c r="K17" s="15">
        <f t="shared" si="12"/>
        <v>0</v>
      </c>
      <c r="L17" s="15">
        <f t="shared" si="12"/>
        <v>0</v>
      </c>
      <c r="M17" s="15">
        <v>0</v>
      </c>
      <c r="N17" s="15">
        <f t="shared" si="12"/>
        <v>0</v>
      </c>
      <c r="O17" s="15">
        <f t="shared" si="12"/>
        <v>0</v>
      </c>
      <c r="P17" s="15">
        <f>P72</f>
        <v>0</v>
      </c>
      <c r="Q17" s="15">
        <f aca="true" t="shared" si="13" ref="Q17:X17">Q72</f>
        <v>0</v>
      </c>
      <c r="R17" s="15">
        <f t="shared" si="13"/>
        <v>0</v>
      </c>
      <c r="S17" s="15">
        <f t="shared" si="13"/>
        <v>0</v>
      </c>
      <c r="T17" s="15">
        <f t="shared" si="13"/>
        <v>0</v>
      </c>
      <c r="U17" s="15">
        <f t="shared" si="13"/>
        <v>0</v>
      </c>
      <c r="V17" s="15">
        <f t="shared" si="13"/>
        <v>0</v>
      </c>
      <c r="W17" s="15">
        <f t="shared" si="13"/>
        <v>0</v>
      </c>
      <c r="X17" s="15">
        <f t="shared" si="13"/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0</v>
      </c>
      <c r="CP17" s="15">
        <v>0</v>
      </c>
      <c r="CQ17" s="15"/>
    </row>
    <row r="18" spans="1:95" ht="15.75">
      <c r="A18" s="81" t="s">
        <v>151</v>
      </c>
      <c r="B18" s="82" t="s">
        <v>57</v>
      </c>
      <c r="C18" s="13" t="s">
        <v>58</v>
      </c>
      <c r="D18" s="81" t="s">
        <v>51</v>
      </c>
      <c r="E18" s="81" t="s">
        <v>51</v>
      </c>
      <c r="F18" s="81" t="s">
        <v>51</v>
      </c>
      <c r="G18" s="81" t="s">
        <v>51</v>
      </c>
      <c r="H18" s="83">
        <f aca="true" t="shared" si="14" ref="H18:O18">H75</f>
        <v>0</v>
      </c>
      <c r="I18" s="83">
        <f t="shared" si="14"/>
        <v>0</v>
      </c>
      <c r="J18" s="83">
        <v>0</v>
      </c>
      <c r="K18" s="83">
        <f t="shared" si="14"/>
        <v>0</v>
      </c>
      <c r="L18" s="83">
        <f t="shared" si="14"/>
        <v>0</v>
      </c>
      <c r="M18" s="83">
        <v>0</v>
      </c>
      <c r="N18" s="83">
        <f t="shared" si="14"/>
        <v>0</v>
      </c>
      <c r="O18" s="83">
        <f t="shared" si="14"/>
        <v>0</v>
      </c>
      <c r="P18" s="83">
        <f aca="true" t="shared" si="15" ref="P18:CN18">P75</f>
        <v>0</v>
      </c>
      <c r="Q18" s="83">
        <f aca="true" t="shared" si="16" ref="Q18:X18">Q75</f>
        <v>0</v>
      </c>
      <c r="R18" s="83">
        <f t="shared" si="16"/>
        <v>0</v>
      </c>
      <c r="S18" s="83">
        <f t="shared" si="16"/>
        <v>0</v>
      </c>
      <c r="T18" s="83">
        <f t="shared" si="16"/>
        <v>0</v>
      </c>
      <c r="U18" s="83">
        <f t="shared" si="16"/>
        <v>0</v>
      </c>
      <c r="V18" s="83">
        <f t="shared" si="16"/>
        <v>0</v>
      </c>
      <c r="W18" s="83">
        <f t="shared" si="16"/>
        <v>0</v>
      </c>
      <c r="X18" s="83">
        <f t="shared" si="16"/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83">
        <f t="shared" si="15"/>
        <v>0</v>
      </c>
      <c r="AJ18" s="83">
        <f t="shared" si="15"/>
        <v>0</v>
      </c>
      <c r="AK18" s="83">
        <f t="shared" si="15"/>
        <v>0</v>
      </c>
      <c r="AL18" s="83">
        <f t="shared" si="15"/>
        <v>0</v>
      </c>
      <c r="AM18" s="83">
        <f t="shared" si="15"/>
        <v>0</v>
      </c>
      <c r="AN18" s="83">
        <f t="shared" si="15"/>
        <v>0</v>
      </c>
      <c r="AO18" s="83">
        <f t="shared" si="15"/>
        <v>0</v>
      </c>
      <c r="AP18" s="83">
        <f t="shared" si="15"/>
        <v>0</v>
      </c>
      <c r="AQ18" s="83">
        <f t="shared" si="15"/>
        <v>0</v>
      </c>
      <c r="AR18" s="83">
        <f t="shared" si="15"/>
        <v>0</v>
      </c>
      <c r="AS18" s="83">
        <f t="shared" si="15"/>
        <v>0</v>
      </c>
      <c r="AT18" s="83">
        <f t="shared" si="15"/>
        <v>0</v>
      </c>
      <c r="AU18" s="83">
        <f t="shared" si="15"/>
        <v>0</v>
      </c>
      <c r="AV18" s="83">
        <f t="shared" si="15"/>
        <v>0</v>
      </c>
      <c r="AW18" s="83">
        <f t="shared" si="15"/>
        <v>0</v>
      </c>
      <c r="AX18" s="83">
        <f t="shared" si="15"/>
        <v>0</v>
      </c>
      <c r="AY18" s="83">
        <f t="shared" si="15"/>
        <v>0</v>
      </c>
      <c r="AZ18" s="83">
        <f t="shared" si="15"/>
        <v>0</v>
      </c>
      <c r="BA18" s="83">
        <f t="shared" si="15"/>
        <v>0</v>
      </c>
      <c r="BB18" s="83">
        <f t="shared" si="15"/>
        <v>0</v>
      </c>
      <c r="BC18" s="83">
        <f t="shared" si="15"/>
        <v>0</v>
      </c>
      <c r="BD18" s="83">
        <f t="shared" si="15"/>
        <v>0</v>
      </c>
      <c r="BE18" s="83">
        <f t="shared" si="15"/>
        <v>0</v>
      </c>
      <c r="BF18" s="83">
        <f t="shared" si="15"/>
        <v>0</v>
      </c>
      <c r="BG18" s="83">
        <f t="shared" si="15"/>
        <v>0</v>
      </c>
      <c r="BH18" s="83">
        <f t="shared" si="15"/>
        <v>0</v>
      </c>
      <c r="BI18" s="83">
        <f t="shared" si="15"/>
        <v>0</v>
      </c>
      <c r="BJ18" s="83">
        <f t="shared" si="15"/>
        <v>0</v>
      </c>
      <c r="BK18" s="83">
        <f t="shared" si="15"/>
        <v>0</v>
      </c>
      <c r="BL18" s="83">
        <f t="shared" si="15"/>
        <v>0</v>
      </c>
      <c r="BM18" s="83">
        <f aca="true" t="shared" si="17" ref="BM18:BV18">BM75</f>
        <v>0</v>
      </c>
      <c r="BN18" s="83">
        <f t="shared" si="17"/>
        <v>0</v>
      </c>
      <c r="BO18" s="83">
        <f t="shared" si="17"/>
        <v>0</v>
      </c>
      <c r="BP18" s="83">
        <f t="shared" si="17"/>
        <v>0</v>
      </c>
      <c r="BQ18" s="83">
        <f t="shared" si="17"/>
        <v>0</v>
      </c>
      <c r="BR18" s="83">
        <f t="shared" si="17"/>
        <v>0</v>
      </c>
      <c r="BS18" s="83">
        <f t="shared" si="17"/>
        <v>0</v>
      </c>
      <c r="BT18" s="83">
        <f t="shared" si="17"/>
        <v>0</v>
      </c>
      <c r="BU18" s="83">
        <f t="shared" si="17"/>
        <v>0</v>
      </c>
      <c r="BV18" s="83">
        <f t="shared" si="17"/>
        <v>0</v>
      </c>
      <c r="BW18" s="83">
        <f t="shared" si="15"/>
        <v>0</v>
      </c>
      <c r="BX18" s="83">
        <f t="shared" si="15"/>
        <v>0</v>
      </c>
      <c r="BY18" s="83">
        <f t="shared" si="15"/>
        <v>0</v>
      </c>
      <c r="BZ18" s="83">
        <f t="shared" si="15"/>
        <v>0</v>
      </c>
      <c r="CA18" s="83">
        <f t="shared" si="15"/>
        <v>0</v>
      </c>
      <c r="CB18" s="83">
        <f t="shared" si="15"/>
        <v>0</v>
      </c>
      <c r="CC18" s="83">
        <f t="shared" si="15"/>
        <v>0</v>
      </c>
      <c r="CD18" s="83">
        <f t="shared" si="15"/>
        <v>0</v>
      </c>
      <c r="CE18" s="83">
        <f t="shared" si="15"/>
        <v>0</v>
      </c>
      <c r="CF18" s="83">
        <f t="shared" si="15"/>
        <v>0</v>
      </c>
      <c r="CG18" s="83">
        <f t="shared" si="15"/>
        <v>0</v>
      </c>
      <c r="CH18" s="83">
        <f t="shared" si="15"/>
        <v>0</v>
      </c>
      <c r="CI18" s="83">
        <f t="shared" si="15"/>
        <v>0</v>
      </c>
      <c r="CJ18" s="83">
        <f t="shared" si="15"/>
        <v>0</v>
      </c>
      <c r="CK18" s="83">
        <f t="shared" si="15"/>
        <v>0</v>
      </c>
      <c r="CL18" s="83">
        <f t="shared" si="15"/>
        <v>0</v>
      </c>
      <c r="CM18" s="83">
        <f t="shared" si="15"/>
        <v>0</v>
      </c>
      <c r="CN18" s="83">
        <f t="shared" si="15"/>
        <v>0</v>
      </c>
      <c r="CO18" s="83">
        <f>CO75</f>
        <v>0</v>
      </c>
      <c r="CP18" s="83">
        <f>CP75</f>
        <v>0</v>
      </c>
      <c r="CQ18" s="15"/>
    </row>
    <row r="19" spans="1:95" ht="15.75">
      <c r="A19" s="81" t="s">
        <v>152</v>
      </c>
      <c r="B19" s="82" t="s">
        <v>67</v>
      </c>
      <c r="C19" s="13" t="s">
        <v>58</v>
      </c>
      <c r="D19" s="81" t="s">
        <v>51</v>
      </c>
      <c r="E19" s="81" t="s">
        <v>51</v>
      </c>
      <c r="F19" s="81" t="s">
        <v>51</v>
      </c>
      <c r="G19" s="81" t="s">
        <v>51</v>
      </c>
      <c r="H19" s="83">
        <f aca="true" t="shared" si="18" ref="H19:O19">H75</f>
        <v>0</v>
      </c>
      <c r="I19" s="83">
        <f t="shared" si="18"/>
        <v>0</v>
      </c>
      <c r="J19" s="83">
        <v>0</v>
      </c>
      <c r="K19" s="83">
        <f t="shared" si="18"/>
        <v>0</v>
      </c>
      <c r="L19" s="83">
        <f t="shared" si="18"/>
        <v>0</v>
      </c>
      <c r="M19" s="83">
        <v>0</v>
      </c>
      <c r="N19" s="83">
        <f t="shared" si="18"/>
        <v>0</v>
      </c>
      <c r="O19" s="83">
        <f t="shared" si="18"/>
        <v>0</v>
      </c>
      <c r="P19" s="83">
        <f>P75</f>
        <v>0</v>
      </c>
      <c r="Q19" s="83">
        <f aca="true" t="shared" si="19" ref="Q19:X19">Q75</f>
        <v>0</v>
      </c>
      <c r="R19" s="83">
        <f t="shared" si="19"/>
        <v>0</v>
      </c>
      <c r="S19" s="83">
        <f t="shared" si="19"/>
        <v>0</v>
      </c>
      <c r="T19" s="83">
        <f t="shared" si="19"/>
        <v>0</v>
      </c>
      <c r="U19" s="83">
        <f t="shared" si="19"/>
        <v>0</v>
      </c>
      <c r="V19" s="83">
        <f t="shared" si="19"/>
        <v>0</v>
      </c>
      <c r="W19" s="83">
        <f t="shared" si="19"/>
        <v>0</v>
      </c>
      <c r="X19" s="83">
        <f t="shared" si="19"/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83">
        <v>0</v>
      </c>
      <c r="AM19" s="83">
        <v>0</v>
      </c>
      <c r="AN19" s="83">
        <v>0</v>
      </c>
      <c r="AO19" s="83">
        <v>0</v>
      </c>
      <c r="AP19" s="83">
        <v>0</v>
      </c>
      <c r="AQ19" s="83">
        <v>0</v>
      </c>
      <c r="AR19" s="83">
        <v>0</v>
      </c>
      <c r="AS19" s="83">
        <v>0</v>
      </c>
      <c r="AT19" s="83">
        <v>0</v>
      </c>
      <c r="AU19" s="83">
        <v>0</v>
      </c>
      <c r="AV19" s="83">
        <v>0</v>
      </c>
      <c r="AW19" s="83">
        <v>0</v>
      </c>
      <c r="AX19" s="83">
        <v>0</v>
      </c>
      <c r="AY19" s="83">
        <v>0</v>
      </c>
      <c r="AZ19" s="83">
        <v>0</v>
      </c>
      <c r="BA19" s="83">
        <v>0</v>
      </c>
      <c r="BB19" s="83">
        <v>0</v>
      </c>
      <c r="BC19" s="83">
        <v>0</v>
      </c>
      <c r="BD19" s="83">
        <v>0</v>
      </c>
      <c r="BE19" s="83">
        <v>0</v>
      </c>
      <c r="BF19" s="83">
        <v>0</v>
      </c>
      <c r="BG19" s="83">
        <v>0</v>
      </c>
      <c r="BH19" s="83">
        <v>0</v>
      </c>
      <c r="BI19" s="83">
        <v>0</v>
      </c>
      <c r="BJ19" s="83">
        <v>0</v>
      </c>
      <c r="BK19" s="83">
        <v>0</v>
      </c>
      <c r="BL19" s="83">
        <v>0</v>
      </c>
      <c r="BM19" s="83">
        <v>0</v>
      </c>
      <c r="BN19" s="83">
        <v>0</v>
      </c>
      <c r="BO19" s="83">
        <v>0</v>
      </c>
      <c r="BP19" s="83">
        <v>0</v>
      </c>
      <c r="BQ19" s="83">
        <v>0</v>
      </c>
      <c r="BR19" s="83">
        <v>0</v>
      </c>
      <c r="BS19" s="83">
        <v>0</v>
      </c>
      <c r="BT19" s="83">
        <v>0</v>
      </c>
      <c r="BU19" s="83">
        <v>0</v>
      </c>
      <c r="BV19" s="83">
        <v>0</v>
      </c>
      <c r="BW19" s="83">
        <v>0</v>
      </c>
      <c r="BX19" s="83">
        <v>0</v>
      </c>
      <c r="BY19" s="83">
        <v>0</v>
      </c>
      <c r="BZ19" s="83">
        <v>0</v>
      </c>
      <c r="CA19" s="83">
        <v>0</v>
      </c>
      <c r="CB19" s="83">
        <v>0</v>
      </c>
      <c r="CC19" s="83">
        <v>0</v>
      </c>
      <c r="CD19" s="83">
        <v>0</v>
      </c>
      <c r="CE19" s="83">
        <v>0</v>
      </c>
      <c r="CF19" s="83">
        <v>0</v>
      </c>
      <c r="CG19" s="83">
        <v>0</v>
      </c>
      <c r="CH19" s="83">
        <v>0</v>
      </c>
      <c r="CI19" s="83">
        <v>0</v>
      </c>
      <c r="CJ19" s="83">
        <v>0</v>
      </c>
      <c r="CK19" s="83">
        <v>0</v>
      </c>
      <c r="CL19" s="83">
        <v>0</v>
      </c>
      <c r="CM19" s="83">
        <v>0</v>
      </c>
      <c r="CN19" s="83">
        <v>0</v>
      </c>
      <c r="CO19" s="83">
        <v>0</v>
      </c>
      <c r="CP19" s="83">
        <v>0</v>
      </c>
      <c r="CQ19" s="15"/>
    </row>
    <row r="20" spans="1:95" ht="15.75">
      <c r="A20" s="81" t="s">
        <v>153</v>
      </c>
      <c r="B20" s="82" t="s">
        <v>68</v>
      </c>
      <c r="C20" s="13" t="s">
        <v>58</v>
      </c>
      <c r="D20" s="81" t="s">
        <v>51</v>
      </c>
      <c r="E20" s="81" t="s">
        <v>51</v>
      </c>
      <c r="F20" s="81" t="s">
        <v>51</v>
      </c>
      <c r="G20" s="81" t="s">
        <v>51</v>
      </c>
      <c r="H20" s="83">
        <f aca="true" t="shared" si="20" ref="H20:O20">H77</f>
        <v>0</v>
      </c>
      <c r="I20" s="83">
        <f t="shared" si="20"/>
        <v>0</v>
      </c>
      <c r="J20" s="83">
        <v>0</v>
      </c>
      <c r="K20" s="83">
        <f t="shared" si="20"/>
        <v>0</v>
      </c>
      <c r="L20" s="83">
        <f t="shared" si="20"/>
        <v>0</v>
      </c>
      <c r="M20" s="83">
        <v>0</v>
      </c>
      <c r="N20" s="83">
        <f t="shared" si="20"/>
        <v>0</v>
      </c>
      <c r="O20" s="83">
        <f t="shared" si="20"/>
        <v>0</v>
      </c>
      <c r="P20" s="83">
        <f>P77</f>
        <v>0</v>
      </c>
      <c r="Q20" s="83">
        <f aca="true" t="shared" si="21" ref="Q20:X20">Q77</f>
        <v>0</v>
      </c>
      <c r="R20" s="83">
        <f t="shared" si="21"/>
        <v>0</v>
      </c>
      <c r="S20" s="83">
        <f t="shared" si="21"/>
        <v>0</v>
      </c>
      <c r="T20" s="83">
        <f t="shared" si="21"/>
        <v>0</v>
      </c>
      <c r="U20" s="83">
        <f t="shared" si="21"/>
        <v>0</v>
      </c>
      <c r="V20" s="83">
        <f t="shared" si="21"/>
        <v>0</v>
      </c>
      <c r="W20" s="83">
        <f t="shared" si="21"/>
        <v>0</v>
      </c>
      <c r="X20" s="83">
        <f t="shared" si="21"/>
        <v>0</v>
      </c>
      <c r="Y20" s="83">
        <f aca="true" t="shared" si="22" ref="Y20:AP20">Y77</f>
        <v>0</v>
      </c>
      <c r="Z20" s="83">
        <f t="shared" si="22"/>
        <v>0</v>
      </c>
      <c r="AA20" s="83">
        <f t="shared" si="22"/>
        <v>0</v>
      </c>
      <c r="AB20" s="83">
        <f t="shared" si="22"/>
        <v>0</v>
      </c>
      <c r="AC20" s="83">
        <f t="shared" si="22"/>
        <v>0</v>
      </c>
      <c r="AD20" s="83">
        <f t="shared" si="22"/>
        <v>0</v>
      </c>
      <c r="AE20" s="83">
        <f t="shared" si="22"/>
        <v>0</v>
      </c>
      <c r="AF20" s="83">
        <f t="shared" si="22"/>
        <v>0</v>
      </c>
      <c r="AG20" s="83">
        <f t="shared" si="22"/>
        <v>0</v>
      </c>
      <c r="AH20" s="83">
        <f t="shared" si="22"/>
        <v>0</v>
      </c>
      <c r="AI20" s="83">
        <f t="shared" si="22"/>
        <v>0</v>
      </c>
      <c r="AJ20" s="83">
        <f t="shared" si="22"/>
        <v>0</v>
      </c>
      <c r="AK20" s="83">
        <f t="shared" si="22"/>
        <v>0</v>
      </c>
      <c r="AL20" s="83">
        <f t="shared" si="22"/>
        <v>0</v>
      </c>
      <c r="AM20" s="83">
        <f t="shared" si="22"/>
        <v>0</v>
      </c>
      <c r="AN20" s="83">
        <f t="shared" si="22"/>
        <v>0</v>
      </c>
      <c r="AO20" s="83">
        <f t="shared" si="22"/>
        <v>0</v>
      </c>
      <c r="AP20" s="83">
        <f t="shared" si="22"/>
        <v>0</v>
      </c>
      <c r="AQ20" s="83">
        <f>AQ77</f>
        <v>0</v>
      </c>
      <c r="AR20" s="83">
        <f aca="true" t="shared" si="23" ref="AR20:CP20">AR77</f>
        <v>0</v>
      </c>
      <c r="AS20" s="83">
        <f t="shared" si="23"/>
        <v>0</v>
      </c>
      <c r="AT20" s="83">
        <f t="shared" si="23"/>
        <v>0</v>
      </c>
      <c r="AU20" s="83">
        <f t="shared" si="23"/>
        <v>0</v>
      </c>
      <c r="AV20" s="83">
        <f t="shared" si="23"/>
        <v>0</v>
      </c>
      <c r="AW20" s="83">
        <f t="shared" si="23"/>
        <v>0</v>
      </c>
      <c r="AX20" s="83">
        <f t="shared" si="23"/>
        <v>0</v>
      </c>
      <c r="AY20" s="83">
        <f t="shared" si="23"/>
        <v>0</v>
      </c>
      <c r="AZ20" s="83">
        <f t="shared" si="23"/>
        <v>0</v>
      </c>
      <c r="BA20" s="83">
        <f t="shared" si="23"/>
        <v>0</v>
      </c>
      <c r="BB20" s="83">
        <f t="shared" si="23"/>
        <v>0</v>
      </c>
      <c r="BC20" s="83">
        <f t="shared" si="23"/>
        <v>0</v>
      </c>
      <c r="BD20" s="83">
        <f t="shared" si="23"/>
        <v>0</v>
      </c>
      <c r="BE20" s="83">
        <f t="shared" si="23"/>
        <v>0</v>
      </c>
      <c r="BF20" s="83">
        <f t="shared" si="23"/>
        <v>0</v>
      </c>
      <c r="BG20" s="83">
        <f t="shared" si="23"/>
        <v>0</v>
      </c>
      <c r="BH20" s="83">
        <f t="shared" si="23"/>
        <v>0</v>
      </c>
      <c r="BI20" s="83">
        <f t="shared" si="23"/>
        <v>0</v>
      </c>
      <c r="BJ20" s="83">
        <f t="shared" si="23"/>
        <v>0</v>
      </c>
      <c r="BK20" s="83">
        <f t="shared" si="23"/>
        <v>0</v>
      </c>
      <c r="BL20" s="83">
        <f t="shared" si="23"/>
        <v>0</v>
      </c>
      <c r="BM20" s="83">
        <f aca="true" t="shared" si="24" ref="BM20:BV20">BM77</f>
        <v>0</v>
      </c>
      <c r="BN20" s="83">
        <f t="shared" si="24"/>
        <v>0</v>
      </c>
      <c r="BO20" s="83">
        <f t="shared" si="24"/>
        <v>0</v>
      </c>
      <c r="BP20" s="83">
        <f t="shared" si="24"/>
        <v>0</v>
      </c>
      <c r="BQ20" s="83">
        <f t="shared" si="24"/>
        <v>0</v>
      </c>
      <c r="BR20" s="83">
        <f t="shared" si="24"/>
        <v>0</v>
      </c>
      <c r="BS20" s="83">
        <f t="shared" si="24"/>
        <v>0</v>
      </c>
      <c r="BT20" s="83">
        <f t="shared" si="24"/>
        <v>0</v>
      </c>
      <c r="BU20" s="83">
        <f t="shared" si="24"/>
        <v>0</v>
      </c>
      <c r="BV20" s="83">
        <f t="shared" si="24"/>
        <v>0</v>
      </c>
      <c r="BW20" s="83">
        <f t="shared" si="23"/>
        <v>0</v>
      </c>
      <c r="BX20" s="83">
        <f t="shared" si="23"/>
        <v>0</v>
      </c>
      <c r="BY20" s="83">
        <f t="shared" si="23"/>
        <v>0</v>
      </c>
      <c r="BZ20" s="83">
        <f t="shared" si="23"/>
        <v>0</v>
      </c>
      <c r="CA20" s="83">
        <f t="shared" si="23"/>
        <v>0</v>
      </c>
      <c r="CB20" s="83">
        <f t="shared" si="23"/>
        <v>0</v>
      </c>
      <c r="CC20" s="83">
        <f t="shared" si="23"/>
        <v>0</v>
      </c>
      <c r="CD20" s="83">
        <f t="shared" si="23"/>
        <v>0</v>
      </c>
      <c r="CE20" s="83">
        <f t="shared" si="23"/>
        <v>0</v>
      </c>
      <c r="CF20" s="83">
        <f t="shared" si="23"/>
        <v>0</v>
      </c>
      <c r="CG20" s="83">
        <f t="shared" si="23"/>
        <v>0</v>
      </c>
      <c r="CH20" s="83">
        <f t="shared" si="23"/>
        <v>0</v>
      </c>
      <c r="CI20" s="83">
        <f t="shared" si="23"/>
        <v>0</v>
      </c>
      <c r="CJ20" s="83">
        <f t="shared" si="23"/>
        <v>0</v>
      </c>
      <c r="CK20" s="83">
        <f t="shared" si="23"/>
        <v>0</v>
      </c>
      <c r="CL20" s="83">
        <f t="shared" si="23"/>
        <v>0</v>
      </c>
      <c r="CM20" s="83">
        <f t="shared" si="23"/>
        <v>0</v>
      </c>
      <c r="CN20" s="83">
        <f t="shared" si="23"/>
        <v>0</v>
      </c>
      <c r="CO20" s="83">
        <f t="shared" si="23"/>
        <v>0</v>
      </c>
      <c r="CP20" s="83">
        <f t="shared" si="23"/>
        <v>0</v>
      </c>
      <c r="CQ20" s="15"/>
    </row>
    <row r="21" spans="1:95" ht="15.75">
      <c r="A21" s="81">
        <v>1</v>
      </c>
      <c r="B21" s="81" t="s">
        <v>118</v>
      </c>
      <c r="C21" s="13" t="s">
        <v>58</v>
      </c>
      <c r="D21" s="81" t="s">
        <v>51</v>
      </c>
      <c r="E21" s="81" t="s">
        <v>51</v>
      </c>
      <c r="F21" s="81" t="s">
        <v>51</v>
      </c>
      <c r="G21" s="81" t="s">
        <v>51</v>
      </c>
      <c r="H21" s="83">
        <f>H22+H42+H72+H76+H77</f>
        <v>0.3334355828220859</v>
      </c>
      <c r="I21" s="83">
        <f>I22+I42+I72+I76+I77</f>
        <v>26.751958000000002</v>
      </c>
      <c r="J21" s="83">
        <v>0</v>
      </c>
      <c r="K21" s="83">
        <v>0</v>
      </c>
      <c r="L21" s="83">
        <v>0</v>
      </c>
      <c r="M21" s="83">
        <v>0</v>
      </c>
      <c r="N21" s="83">
        <f aca="true" t="shared" si="25" ref="N21:X21">N22+N42+N72+N76+N77</f>
        <v>0</v>
      </c>
      <c r="O21" s="83">
        <f t="shared" si="25"/>
        <v>0</v>
      </c>
      <c r="P21" s="83">
        <f t="shared" si="25"/>
        <v>42.39974310086373</v>
      </c>
      <c r="Q21" s="83">
        <f t="shared" si="25"/>
        <v>48.01115610086374</v>
      </c>
      <c r="R21" s="83">
        <f t="shared" si="25"/>
        <v>67.66674310086373</v>
      </c>
      <c r="S21" s="83">
        <f t="shared" si="25"/>
        <v>80.71169710086374</v>
      </c>
      <c r="T21" s="83">
        <f t="shared" si="25"/>
        <v>18.783666</v>
      </c>
      <c r="U21" s="83">
        <f t="shared" si="25"/>
        <v>24.50650202</v>
      </c>
      <c r="V21" s="83">
        <f t="shared" si="25"/>
        <v>18.783666</v>
      </c>
      <c r="W21" s="83">
        <f t="shared" si="25"/>
        <v>12.482589599999999</v>
      </c>
      <c r="X21" s="83">
        <f t="shared" si="25"/>
        <v>20.27161845</v>
      </c>
      <c r="Y21" s="83">
        <f aca="true" t="shared" si="26" ref="Y21:BD21">Y22+Y42+Y72+Y75+Y76+Y77</f>
        <v>0</v>
      </c>
      <c r="Z21" s="83">
        <f t="shared" si="26"/>
        <v>0</v>
      </c>
      <c r="AA21" s="83">
        <f t="shared" si="26"/>
        <v>0</v>
      </c>
      <c r="AB21" s="83">
        <f t="shared" si="26"/>
        <v>0</v>
      </c>
      <c r="AC21" s="83">
        <f t="shared" si="26"/>
        <v>0</v>
      </c>
      <c r="AD21" s="83">
        <f t="shared" si="26"/>
        <v>0</v>
      </c>
      <c r="AE21" s="83">
        <f t="shared" si="26"/>
        <v>0</v>
      </c>
      <c r="AF21" s="83">
        <f t="shared" si="26"/>
        <v>0</v>
      </c>
      <c r="AG21" s="83">
        <f t="shared" si="26"/>
        <v>0</v>
      </c>
      <c r="AH21" s="83">
        <f t="shared" si="26"/>
        <v>0</v>
      </c>
      <c r="AI21" s="83">
        <f t="shared" si="26"/>
        <v>2.78617</v>
      </c>
      <c r="AJ21" s="83">
        <f t="shared" si="26"/>
        <v>0</v>
      </c>
      <c r="AK21" s="83">
        <f t="shared" si="26"/>
        <v>0</v>
      </c>
      <c r="AL21" s="83">
        <f t="shared" si="26"/>
        <v>2.78617</v>
      </c>
      <c r="AM21" s="83">
        <f t="shared" si="26"/>
        <v>0</v>
      </c>
      <c r="AN21" s="83">
        <f t="shared" si="26"/>
        <v>0.8671186</v>
      </c>
      <c r="AO21" s="83">
        <f t="shared" si="26"/>
        <v>0</v>
      </c>
      <c r="AP21" s="83">
        <f t="shared" si="26"/>
        <v>0</v>
      </c>
      <c r="AQ21" s="83">
        <f t="shared" si="26"/>
        <v>0.8671186</v>
      </c>
      <c r="AR21" s="83">
        <f t="shared" si="26"/>
        <v>0</v>
      </c>
      <c r="AS21" s="83">
        <f t="shared" si="26"/>
        <v>3.5149064</v>
      </c>
      <c r="AT21" s="83">
        <f t="shared" si="26"/>
        <v>0</v>
      </c>
      <c r="AU21" s="83">
        <f t="shared" si="26"/>
        <v>0</v>
      </c>
      <c r="AV21" s="83">
        <f t="shared" si="26"/>
        <v>3.5149064</v>
      </c>
      <c r="AW21" s="83">
        <f t="shared" si="26"/>
        <v>0</v>
      </c>
      <c r="AX21" s="83">
        <f t="shared" si="26"/>
        <v>3.36776497</v>
      </c>
      <c r="AY21" s="83">
        <f t="shared" si="26"/>
        <v>0</v>
      </c>
      <c r="AZ21" s="83">
        <f t="shared" si="26"/>
        <v>0</v>
      </c>
      <c r="BA21" s="83">
        <f t="shared" si="26"/>
        <v>3.36776497</v>
      </c>
      <c r="BB21" s="83">
        <f t="shared" si="26"/>
        <v>0</v>
      </c>
      <c r="BC21" s="83">
        <f t="shared" si="26"/>
        <v>4.0585895999999995</v>
      </c>
      <c r="BD21" s="83">
        <f t="shared" si="26"/>
        <v>0</v>
      </c>
      <c r="BE21" s="83">
        <f aca="true" t="shared" si="27" ref="BE21:CJ21">BE22+BE42+BE72+BE75+BE76+BE77</f>
        <v>0</v>
      </c>
      <c r="BF21" s="83">
        <f t="shared" si="27"/>
        <v>4.0585895999999995</v>
      </c>
      <c r="BG21" s="83">
        <f t="shared" si="27"/>
        <v>0</v>
      </c>
      <c r="BH21" s="83">
        <f t="shared" si="27"/>
        <v>4.73</v>
      </c>
      <c r="BI21" s="83">
        <f t="shared" si="27"/>
        <v>0</v>
      </c>
      <c r="BJ21" s="83">
        <f t="shared" si="27"/>
        <v>0</v>
      </c>
      <c r="BK21" s="83">
        <f t="shared" si="27"/>
        <v>4.73</v>
      </c>
      <c r="BL21" s="83">
        <f t="shared" si="27"/>
        <v>0</v>
      </c>
      <c r="BM21" s="83">
        <f t="shared" si="27"/>
        <v>4.2425</v>
      </c>
      <c r="BN21" s="83">
        <f t="shared" si="27"/>
        <v>0</v>
      </c>
      <c r="BO21" s="83">
        <f t="shared" si="27"/>
        <v>0</v>
      </c>
      <c r="BP21" s="83">
        <f t="shared" si="27"/>
        <v>4.2425</v>
      </c>
      <c r="BQ21" s="83">
        <f t="shared" si="27"/>
        <v>0</v>
      </c>
      <c r="BR21" s="83">
        <f t="shared" si="27"/>
        <v>4.23045472</v>
      </c>
      <c r="BS21" s="83">
        <f t="shared" si="27"/>
        <v>0</v>
      </c>
      <c r="BT21" s="83">
        <f t="shared" si="27"/>
        <v>0</v>
      </c>
      <c r="BU21" s="83">
        <f t="shared" si="27"/>
        <v>4.23045472</v>
      </c>
      <c r="BV21" s="83">
        <f t="shared" si="27"/>
        <v>0</v>
      </c>
      <c r="BW21" s="83">
        <f t="shared" si="27"/>
        <v>4.1815</v>
      </c>
      <c r="BX21" s="83">
        <f t="shared" si="27"/>
        <v>0</v>
      </c>
      <c r="BY21" s="83">
        <f t="shared" si="27"/>
        <v>0</v>
      </c>
      <c r="BZ21" s="83">
        <f t="shared" si="27"/>
        <v>4.1815</v>
      </c>
      <c r="CA21" s="83">
        <f t="shared" si="27"/>
        <v>0</v>
      </c>
      <c r="CB21" s="83">
        <f t="shared" si="27"/>
        <v>4.182</v>
      </c>
      <c r="CC21" s="83">
        <f t="shared" si="27"/>
        <v>0</v>
      </c>
      <c r="CD21" s="83">
        <f t="shared" si="27"/>
        <v>0</v>
      </c>
      <c r="CE21" s="83">
        <f t="shared" si="27"/>
        <v>4.182</v>
      </c>
      <c r="CF21" s="83">
        <f t="shared" si="27"/>
        <v>0</v>
      </c>
      <c r="CG21" s="83">
        <f>CG22+CG42+CG72+CG75+CG76+CG77</f>
        <v>18.783666</v>
      </c>
      <c r="CH21" s="83">
        <f t="shared" si="27"/>
        <v>0</v>
      </c>
      <c r="CI21" s="83">
        <f t="shared" si="27"/>
        <v>0</v>
      </c>
      <c r="CJ21" s="83">
        <f t="shared" si="27"/>
        <v>18.783666</v>
      </c>
      <c r="CK21" s="83">
        <f aca="true" t="shared" si="28" ref="CK21:CP21">CK22+CK42+CK72+CK75+CK76+CK77</f>
        <v>0</v>
      </c>
      <c r="CL21" s="83">
        <f t="shared" si="28"/>
        <v>18.77212072</v>
      </c>
      <c r="CM21" s="83">
        <f t="shared" si="28"/>
        <v>0</v>
      </c>
      <c r="CN21" s="83">
        <f t="shared" si="28"/>
        <v>0</v>
      </c>
      <c r="CO21" s="83">
        <f t="shared" si="28"/>
        <v>18.77212072</v>
      </c>
      <c r="CP21" s="83">
        <f t="shared" si="28"/>
        <v>0</v>
      </c>
      <c r="CQ21" s="15"/>
    </row>
    <row r="22" spans="1:95" ht="15.75" hidden="1">
      <c r="A22" s="13" t="s">
        <v>185</v>
      </c>
      <c r="B22" s="14" t="s">
        <v>69</v>
      </c>
      <c r="C22" s="13" t="s">
        <v>58</v>
      </c>
      <c r="D22" s="13" t="s">
        <v>51</v>
      </c>
      <c r="E22" s="13" t="s">
        <v>51</v>
      </c>
      <c r="F22" s="13" t="s">
        <v>51</v>
      </c>
      <c r="G22" s="13" t="s">
        <v>51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0</v>
      </c>
      <c r="BM22" s="13">
        <v>0</v>
      </c>
      <c r="BN22" s="13">
        <v>0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3">
        <v>0</v>
      </c>
      <c r="BV22" s="13">
        <v>0</v>
      </c>
      <c r="BW22" s="13">
        <v>0</v>
      </c>
      <c r="BX22" s="13">
        <v>0</v>
      </c>
      <c r="BY22" s="13">
        <v>0</v>
      </c>
      <c r="BZ22" s="13">
        <v>0</v>
      </c>
      <c r="CA22" s="13">
        <v>0</v>
      </c>
      <c r="CB22" s="13">
        <v>0</v>
      </c>
      <c r="CC22" s="13">
        <v>0</v>
      </c>
      <c r="CD22" s="13">
        <v>0</v>
      </c>
      <c r="CE22" s="13">
        <v>0</v>
      </c>
      <c r="CF22" s="13">
        <v>0</v>
      </c>
      <c r="CG22" s="13">
        <v>0</v>
      </c>
      <c r="CH22" s="13">
        <v>0</v>
      </c>
      <c r="CI22" s="13">
        <v>0</v>
      </c>
      <c r="CJ22" s="13">
        <v>0</v>
      </c>
      <c r="CK22" s="13">
        <v>0</v>
      </c>
      <c r="CL22" s="13">
        <v>0</v>
      </c>
      <c r="CM22" s="13">
        <v>0</v>
      </c>
      <c r="CN22" s="13">
        <v>0</v>
      </c>
      <c r="CO22" s="13">
        <v>0</v>
      </c>
      <c r="CP22" s="13">
        <v>0</v>
      </c>
      <c r="CQ22" s="15"/>
    </row>
    <row r="23" spans="1:95" ht="15.75" hidden="1">
      <c r="A23" s="13" t="s">
        <v>186</v>
      </c>
      <c r="B23" s="14" t="s">
        <v>70</v>
      </c>
      <c r="C23" s="13" t="s">
        <v>58</v>
      </c>
      <c r="D23" s="13" t="s">
        <v>51</v>
      </c>
      <c r="E23" s="13" t="s">
        <v>51</v>
      </c>
      <c r="F23" s="13" t="s">
        <v>51</v>
      </c>
      <c r="G23" s="13" t="s">
        <v>51</v>
      </c>
      <c r="H23" s="13" t="s">
        <v>51</v>
      </c>
      <c r="I23" s="13" t="s">
        <v>51</v>
      </c>
      <c r="J23" s="13" t="s">
        <v>51</v>
      </c>
      <c r="K23" s="13" t="s">
        <v>51</v>
      </c>
      <c r="L23" s="13" t="s">
        <v>51</v>
      </c>
      <c r="M23" s="13" t="s">
        <v>51</v>
      </c>
      <c r="N23" s="13" t="s">
        <v>51</v>
      </c>
      <c r="O23" s="13" t="s">
        <v>51</v>
      </c>
      <c r="P23" s="13" t="s">
        <v>51</v>
      </c>
      <c r="Q23" s="13" t="s">
        <v>51</v>
      </c>
      <c r="R23" s="13" t="s">
        <v>51</v>
      </c>
      <c r="S23" s="13" t="s">
        <v>51</v>
      </c>
      <c r="T23" s="13" t="s">
        <v>51</v>
      </c>
      <c r="U23" s="13" t="s">
        <v>51</v>
      </c>
      <c r="V23" s="13" t="s">
        <v>51</v>
      </c>
      <c r="W23" s="13" t="s">
        <v>51</v>
      </c>
      <c r="X23" s="13" t="s">
        <v>51</v>
      </c>
      <c r="Y23" s="13" t="s">
        <v>51</v>
      </c>
      <c r="Z23" s="13" t="s">
        <v>51</v>
      </c>
      <c r="AA23" s="13" t="s">
        <v>51</v>
      </c>
      <c r="AB23" s="13" t="s">
        <v>51</v>
      </c>
      <c r="AC23" s="13" t="s">
        <v>51</v>
      </c>
      <c r="AD23" s="13" t="s">
        <v>51</v>
      </c>
      <c r="AE23" s="13" t="s">
        <v>51</v>
      </c>
      <c r="AF23" s="13" t="s">
        <v>51</v>
      </c>
      <c r="AG23" s="13" t="s">
        <v>51</v>
      </c>
      <c r="AH23" s="13" t="s">
        <v>51</v>
      </c>
      <c r="AI23" s="13" t="s">
        <v>51</v>
      </c>
      <c r="AJ23" s="13" t="s">
        <v>51</v>
      </c>
      <c r="AK23" s="13" t="s">
        <v>51</v>
      </c>
      <c r="AL23" s="13" t="s">
        <v>51</v>
      </c>
      <c r="AM23" s="13" t="s">
        <v>51</v>
      </c>
      <c r="AN23" s="13" t="s">
        <v>51</v>
      </c>
      <c r="AO23" s="13" t="s">
        <v>51</v>
      </c>
      <c r="AP23" s="13" t="s">
        <v>51</v>
      </c>
      <c r="AQ23" s="13" t="s">
        <v>51</v>
      </c>
      <c r="AR23" s="13" t="s">
        <v>51</v>
      </c>
      <c r="AS23" s="13" t="s">
        <v>51</v>
      </c>
      <c r="AT23" s="13" t="s">
        <v>51</v>
      </c>
      <c r="AU23" s="13" t="s">
        <v>51</v>
      </c>
      <c r="AV23" s="13" t="s">
        <v>51</v>
      </c>
      <c r="AW23" s="13" t="s">
        <v>51</v>
      </c>
      <c r="AX23" s="13" t="s">
        <v>51</v>
      </c>
      <c r="AY23" s="13" t="s">
        <v>51</v>
      </c>
      <c r="AZ23" s="13" t="s">
        <v>51</v>
      </c>
      <c r="BA23" s="13" t="s">
        <v>51</v>
      </c>
      <c r="BB23" s="13" t="s">
        <v>51</v>
      </c>
      <c r="BC23" s="13" t="s">
        <v>51</v>
      </c>
      <c r="BD23" s="13" t="s">
        <v>51</v>
      </c>
      <c r="BE23" s="13" t="s">
        <v>51</v>
      </c>
      <c r="BF23" s="13" t="s">
        <v>51</v>
      </c>
      <c r="BG23" s="13" t="s">
        <v>51</v>
      </c>
      <c r="BH23" s="13" t="s">
        <v>51</v>
      </c>
      <c r="BI23" s="13" t="s">
        <v>51</v>
      </c>
      <c r="BJ23" s="13" t="s">
        <v>51</v>
      </c>
      <c r="BK23" s="13" t="s">
        <v>51</v>
      </c>
      <c r="BL23" s="13" t="s">
        <v>51</v>
      </c>
      <c r="BM23" s="13" t="s">
        <v>51</v>
      </c>
      <c r="BN23" s="13" t="s">
        <v>51</v>
      </c>
      <c r="BO23" s="13" t="s">
        <v>51</v>
      </c>
      <c r="BP23" s="13" t="s">
        <v>51</v>
      </c>
      <c r="BQ23" s="13" t="s">
        <v>51</v>
      </c>
      <c r="BR23" s="13" t="s">
        <v>51</v>
      </c>
      <c r="BS23" s="13" t="s">
        <v>51</v>
      </c>
      <c r="BT23" s="13" t="s">
        <v>51</v>
      </c>
      <c r="BU23" s="13" t="s">
        <v>51</v>
      </c>
      <c r="BV23" s="13" t="s">
        <v>51</v>
      </c>
      <c r="BW23" s="13" t="s">
        <v>51</v>
      </c>
      <c r="BX23" s="13" t="s">
        <v>51</v>
      </c>
      <c r="BY23" s="13" t="s">
        <v>51</v>
      </c>
      <c r="BZ23" s="13" t="s">
        <v>51</v>
      </c>
      <c r="CA23" s="13" t="s">
        <v>51</v>
      </c>
      <c r="CB23" s="13" t="s">
        <v>51</v>
      </c>
      <c r="CC23" s="13" t="s">
        <v>51</v>
      </c>
      <c r="CD23" s="13" t="s">
        <v>51</v>
      </c>
      <c r="CE23" s="13" t="s">
        <v>51</v>
      </c>
      <c r="CF23" s="13" t="s">
        <v>51</v>
      </c>
      <c r="CG23" s="13" t="s">
        <v>51</v>
      </c>
      <c r="CH23" s="13" t="s">
        <v>51</v>
      </c>
      <c r="CI23" s="13" t="s">
        <v>51</v>
      </c>
      <c r="CJ23" s="13" t="s">
        <v>51</v>
      </c>
      <c r="CK23" s="13" t="s">
        <v>51</v>
      </c>
      <c r="CL23" s="13" t="s">
        <v>51</v>
      </c>
      <c r="CM23" s="13" t="s">
        <v>51</v>
      </c>
      <c r="CN23" s="13" t="s">
        <v>51</v>
      </c>
      <c r="CO23" s="13" t="s">
        <v>51</v>
      </c>
      <c r="CP23" s="13" t="s">
        <v>51</v>
      </c>
      <c r="CQ23" s="15"/>
    </row>
    <row r="24" spans="1:95" ht="25.5" hidden="1">
      <c r="A24" s="13" t="s">
        <v>154</v>
      </c>
      <c r="B24" s="14" t="s">
        <v>71</v>
      </c>
      <c r="C24" s="13" t="s">
        <v>58</v>
      </c>
      <c r="D24" s="13" t="s">
        <v>51</v>
      </c>
      <c r="E24" s="13" t="s">
        <v>51</v>
      </c>
      <c r="F24" s="13" t="s">
        <v>51</v>
      </c>
      <c r="G24" s="13" t="s">
        <v>51</v>
      </c>
      <c r="H24" s="13" t="s">
        <v>51</v>
      </c>
      <c r="I24" s="13" t="s">
        <v>51</v>
      </c>
      <c r="J24" s="13" t="s">
        <v>51</v>
      </c>
      <c r="K24" s="13" t="s">
        <v>51</v>
      </c>
      <c r="L24" s="13" t="s">
        <v>51</v>
      </c>
      <c r="M24" s="13" t="s">
        <v>51</v>
      </c>
      <c r="N24" s="13" t="s">
        <v>51</v>
      </c>
      <c r="O24" s="13" t="s">
        <v>51</v>
      </c>
      <c r="P24" s="13" t="s">
        <v>51</v>
      </c>
      <c r="Q24" s="13" t="s">
        <v>51</v>
      </c>
      <c r="R24" s="13" t="s">
        <v>51</v>
      </c>
      <c r="S24" s="13" t="s">
        <v>51</v>
      </c>
      <c r="T24" s="13" t="s">
        <v>51</v>
      </c>
      <c r="U24" s="13" t="s">
        <v>51</v>
      </c>
      <c r="V24" s="13" t="s">
        <v>51</v>
      </c>
      <c r="W24" s="13" t="s">
        <v>51</v>
      </c>
      <c r="X24" s="13" t="s">
        <v>51</v>
      </c>
      <c r="Y24" s="13" t="s">
        <v>51</v>
      </c>
      <c r="Z24" s="13" t="s">
        <v>51</v>
      </c>
      <c r="AA24" s="13" t="s">
        <v>51</v>
      </c>
      <c r="AB24" s="13" t="s">
        <v>51</v>
      </c>
      <c r="AC24" s="13" t="s">
        <v>51</v>
      </c>
      <c r="AD24" s="13" t="s">
        <v>51</v>
      </c>
      <c r="AE24" s="13" t="s">
        <v>51</v>
      </c>
      <c r="AF24" s="13" t="s">
        <v>51</v>
      </c>
      <c r="AG24" s="13" t="s">
        <v>51</v>
      </c>
      <c r="AH24" s="13" t="s">
        <v>51</v>
      </c>
      <c r="AI24" s="13" t="s">
        <v>51</v>
      </c>
      <c r="AJ24" s="13" t="s">
        <v>51</v>
      </c>
      <c r="AK24" s="13" t="s">
        <v>51</v>
      </c>
      <c r="AL24" s="13" t="s">
        <v>51</v>
      </c>
      <c r="AM24" s="13" t="s">
        <v>51</v>
      </c>
      <c r="AN24" s="13" t="s">
        <v>51</v>
      </c>
      <c r="AO24" s="13" t="s">
        <v>51</v>
      </c>
      <c r="AP24" s="13" t="s">
        <v>51</v>
      </c>
      <c r="AQ24" s="13" t="s">
        <v>51</v>
      </c>
      <c r="AR24" s="13" t="s">
        <v>51</v>
      </c>
      <c r="AS24" s="13" t="s">
        <v>51</v>
      </c>
      <c r="AT24" s="13" t="s">
        <v>51</v>
      </c>
      <c r="AU24" s="13" t="s">
        <v>51</v>
      </c>
      <c r="AV24" s="13" t="s">
        <v>51</v>
      </c>
      <c r="AW24" s="13" t="s">
        <v>51</v>
      </c>
      <c r="AX24" s="13" t="s">
        <v>51</v>
      </c>
      <c r="AY24" s="13" t="s">
        <v>51</v>
      </c>
      <c r="AZ24" s="13" t="s">
        <v>51</v>
      </c>
      <c r="BA24" s="13" t="s">
        <v>51</v>
      </c>
      <c r="BB24" s="13" t="s">
        <v>51</v>
      </c>
      <c r="BC24" s="13" t="s">
        <v>51</v>
      </c>
      <c r="BD24" s="13" t="s">
        <v>51</v>
      </c>
      <c r="BE24" s="13" t="s">
        <v>51</v>
      </c>
      <c r="BF24" s="13" t="s">
        <v>51</v>
      </c>
      <c r="BG24" s="13" t="s">
        <v>51</v>
      </c>
      <c r="BH24" s="13" t="s">
        <v>51</v>
      </c>
      <c r="BI24" s="13" t="s">
        <v>51</v>
      </c>
      <c r="BJ24" s="13" t="s">
        <v>51</v>
      </c>
      <c r="BK24" s="13" t="s">
        <v>51</v>
      </c>
      <c r="BL24" s="13" t="s">
        <v>51</v>
      </c>
      <c r="BM24" s="13" t="s">
        <v>51</v>
      </c>
      <c r="BN24" s="13" t="s">
        <v>51</v>
      </c>
      <c r="BO24" s="13" t="s">
        <v>51</v>
      </c>
      <c r="BP24" s="13" t="s">
        <v>51</v>
      </c>
      <c r="BQ24" s="13" t="s">
        <v>51</v>
      </c>
      <c r="BR24" s="13" t="s">
        <v>51</v>
      </c>
      <c r="BS24" s="13" t="s">
        <v>51</v>
      </c>
      <c r="BT24" s="13" t="s">
        <v>51</v>
      </c>
      <c r="BU24" s="13" t="s">
        <v>51</v>
      </c>
      <c r="BV24" s="13" t="s">
        <v>51</v>
      </c>
      <c r="BW24" s="13" t="s">
        <v>51</v>
      </c>
      <c r="BX24" s="13" t="s">
        <v>51</v>
      </c>
      <c r="BY24" s="13" t="s">
        <v>51</v>
      </c>
      <c r="BZ24" s="13" t="s">
        <v>51</v>
      </c>
      <c r="CA24" s="13" t="s">
        <v>51</v>
      </c>
      <c r="CB24" s="13" t="s">
        <v>51</v>
      </c>
      <c r="CC24" s="13" t="s">
        <v>51</v>
      </c>
      <c r="CD24" s="13" t="s">
        <v>51</v>
      </c>
      <c r="CE24" s="13" t="s">
        <v>51</v>
      </c>
      <c r="CF24" s="13" t="s">
        <v>51</v>
      </c>
      <c r="CG24" s="13" t="s">
        <v>51</v>
      </c>
      <c r="CH24" s="13" t="s">
        <v>51</v>
      </c>
      <c r="CI24" s="13" t="s">
        <v>51</v>
      </c>
      <c r="CJ24" s="13" t="s">
        <v>51</v>
      </c>
      <c r="CK24" s="13" t="s">
        <v>51</v>
      </c>
      <c r="CL24" s="13" t="s">
        <v>51</v>
      </c>
      <c r="CM24" s="13" t="s">
        <v>51</v>
      </c>
      <c r="CN24" s="13" t="s">
        <v>51</v>
      </c>
      <c r="CO24" s="13" t="s">
        <v>51</v>
      </c>
      <c r="CP24" s="13" t="s">
        <v>51</v>
      </c>
      <c r="CQ24" s="15"/>
    </row>
    <row r="25" spans="1:95" ht="25.5" hidden="1">
      <c r="A25" s="13" t="s">
        <v>155</v>
      </c>
      <c r="B25" s="14" t="s">
        <v>73</v>
      </c>
      <c r="C25" s="13" t="s">
        <v>58</v>
      </c>
      <c r="D25" s="13" t="s">
        <v>51</v>
      </c>
      <c r="E25" s="13" t="s">
        <v>51</v>
      </c>
      <c r="F25" s="13" t="s">
        <v>51</v>
      </c>
      <c r="G25" s="13" t="s">
        <v>51</v>
      </c>
      <c r="H25" s="13" t="s">
        <v>51</v>
      </c>
      <c r="I25" s="13" t="s">
        <v>51</v>
      </c>
      <c r="J25" s="13" t="s">
        <v>51</v>
      </c>
      <c r="K25" s="13" t="s">
        <v>51</v>
      </c>
      <c r="L25" s="13" t="s">
        <v>51</v>
      </c>
      <c r="M25" s="13" t="s">
        <v>51</v>
      </c>
      <c r="N25" s="13" t="s">
        <v>51</v>
      </c>
      <c r="O25" s="13" t="s">
        <v>51</v>
      </c>
      <c r="P25" s="13" t="s">
        <v>51</v>
      </c>
      <c r="Q25" s="13" t="s">
        <v>51</v>
      </c>
      <c r="R25" s="13" t="s">
        <v>51</v>
      </c>
      <c r="S25" s="13" t="s">
        <v>51</v>
      </c>
      <c r="T25" s="13" t="s">
        <v>51</v>
      </c>
      <c r="U25" s="13" t="s">
        <v>51</v>
      </c>
      <c r="V25" s="13" t="s">
        <v>51</v>
      </c>
      <c r="W25" s="13" t="s">
        <v>51</v>
      </c>
      <c r="X25" s="13" t="s">
        <v>51</v>
      </c>
      <c r="Y25" s="13" t="s">
        <v>51</v>
      </c>
      <c r="Z25" s="13" t="s">
        <v>51</v>
      </c>
      <c r="AA25" s="13" t="s">
        <v>51</v>
      </c>
      <c r="AB25" s="13" t="s">
        <v>51</v>
      </c>
      <c r="AC25" s="13" t="s">
        <v>51</v>
      </c>
      <c r="AD25" s="13" t="s">
        <v>51</v>
      </c>
      <c r="AE25" s="13" t="s">
        <v>51</v>
      </c>
      <c r="AF25" s="13" t="s">
        <v>51</v>
      </c>
      <c r="AG25" s="13" t="s">
        <v>51</v>
      </c>
      <c r="AH25" s="13" t="s">
        <v>51</v>
      </c>
      <c r="AI25" s="13" t="s">
        <v>51</v>
      </c>
      <c r="AJ25" s="13" t="s">
        <v>51</v>
      </c>
      <c r="AK25" s="13" t="s">
        <v>51</v>
      </c>
      <c r="AL25" s="13" t="s">
        <v>51</v>
      </c>
      <c r="AM25" s="13" t="s">
        <v>51</v>
      </c>
      <c r="AN25" s="13" t="s">
        <v>51</v>
      </c>
      <c r="AO25" s="13" t="s">
        <v>51</v>
      </c>
      <c r="AP25" s="13" t="s">
        <v>51</v>
      </c>
      <c r="AQ25" s="13" t="s">
        <v>51</v>
      </c>
      <c r="AR25" s="13" t="s">
        <v>51</v>
      </c>
      <c r="AS25" s="13" t="s">
        <v>51</v>
      </c>
      <c r="AT25" s="13" t="s">
        <v>51</v>
      </c>
      <c r="AU25" s="13" t="s">
        <v>51</v>
      </c>
      <c r="AV25" s="13" t="s">
        <v>51</v>
      </c>
      <c r="AW25" s="13" t="s">
        <v>51</v>
      </c>
      <c r="AX25" s="13" t="s">
        <v>51</v>
      </c>
      <c r="AY25" s="13" t="s">
        <v>51</v>
      </c>
      <c r="AZ25" s="13" t="s">
        <v>51</v>
      </c>
      <c r="BA25" s="13" t="s">
        <v>51</v>
      </c>
      <c r="BB25" s="13" t="s">
        <v>51</v>
      </c>
      <c r="BC25" s="13" t="s">
        <v>51</v>
      </c>
      <c r="BD25" s="13" t="s">
        <v>51</v>
      </c>
      <c r="BE25" s="13" t="s">
        <v>51</v>
      </c>
      <c r="BF25" s="13" t="s">
        <v>51</v>
      </c>
      <c r="BG25" s="13" t="s">
        <v>51</v>
      </c>
      <c r="BH25" s="13" t="s">
        <v>51</v>
      </c>
      <c r="BI25" s="13" t="s">
        <v>51</v>
      </c>
      <c r="BJ25" s="13" t="s">
        <v>51</v>
      </c>
      <c r="BK25" s="13" t="s">
        <v>51</v>
      </c>
      <c r="BL25" s="13" t="s">
        <v>51</v>
      </c>
      <c r="BM25" s="13" t="s">
        <v>51</v>
      </c>
      <c r="BN25" s="13" t="s">
        <v>51</v>
      </c>
      <c r="BO25" s="13" t="s">
        <v>51</v>
      </c>
      <c r="BP25" s="13" t="s">
        <v>51</v>
      </c>
      <c r="BQ25" s="13" t="s">
        <v>51</v>
      </c>
      <c r="BR25" s="13" t="s">
        <v>51</v>
      </c>
      <c r="BS25" s="13" t="s">
        <v>51</v>
      </c>
      <c r="BT25" s="13" t="s">
        <v>51</v>
      </c>
      <c r="BU25" s="13" t="s">
        <v>51</v>
      </c>
      <c r="BV25" s="13" t="s">
        <v>51</v>
      </c>
      <c r="BW25" s="13" t="s">
        <v>51</v>
      </c>
      <c r="BX25" s="13" t="s">
        <v>51</v>
      </c>
      <c r="BY25" s="13" t="s">
        <v>51</v>
      </c>
      <c r="BZ25" s="13" t="s">
        <v>51</v>
      </c>
      <c r="CA25" s="13" t="s">
        <v>51</v>
      </c>
      <c r="CB25" s="13" t="s">
        <v>51</v>
      </c>
      <c r="CC25" s="13" t="s">
        <v>51</v>
      </c>
      <c r="CD25" s="13" t="s">
        <v>51</v>
      </c>
      <c r="CE25" s="13" t="s">
        <v>51</v>
      </c>
      <c r="CF25" s="13" t="s">
        <v>51</v>
      </c>
      <c r="CG25" s="13" t="s">
        <v>51</v>
      </c>
      <c r="CH25" s="13" t="s">
        <v>51</v>
      </c>
      <c r="CI25" s="13" t="s">
        <v>51</v>
      </c>
      <c r="CJ25" s="13" t="s">
        <v>51</v>
      </c>
      <c r="CK25" s="13" t="s">
        <v>51</v>
      </c>
      <c r="CL25" s="13" t="s">
        <v>51</v>
      </c>
      <c r="CM25" s="13" t="s">
        <v>51</v>
      </c>
      <c r="CN25" s="13" t="s">
        <v>51</v>
      </c>
      <c r="CO25" s="13" t="s">
        <v>51</v>
      </c>
      <c r="CP25" s="13" t="s">
        <v>51</v>
      </c>
      <c r="CQ25" s="15"/>
    </row>
    <row r="26" spans="1:95" ht="25.5" hidden="1">
      <c r="A26" s="13" t="s">
        <v>156</v>
      </c>
      <c r="B26" s="14" t="s">
        <v>75</v>
      </c>
      <c r="C26" s="13" t="s">
        <v>58</v>
      </c>
      <c r="D26" s="13" t="s">
        <v>51</v>
      </c>
      <c r="E26" s="13" t="s">
        <v>51</v>
      </c>
      <c r="F26" s="13" t="s">
        <v>51</v>
      </c>
      <c r="G26" s="13" t="s">
        <v>51</v>
      </c>
      <c r="H26" s="13" t="s">
        <v>51</v>
      </c>
      <c r="I26" s="13" t="s">
        <v>51</v>
      </c>
      <c r="J26" s="13" t="s">
        <v>51</v>
      </c>
      <c r="K26" s="13" t="s">
        <v>51</v>
      </c>
      <c r="L26" s="13" t="s">
        <v>51</v>
      </c>
      <c r="M26" s="13" t="s">
        <v>51</v>
      </c>
      <c r="N26" s="13" t="s">
        <v>51</v>
      </c>
      <c r="O26" s="13" t="s">
        <v>51</v>
      </c>
      <c r="P26" s="13" t="s">
        <v>51</v>
      </c>
      <c r="Q26" s="13" t="s">
        <v>51</v>
      </c>
      <c r="R26" s="13" t="s">
        <v>51</v>
      </c>
      <c r="S26" s="13" t="s">
        <v>51</v>
      </c>
      <c r="T26" s="13" t="s">
        <v>51</v>
      </c>
      <c r="U26" s="13" t="s">
        <v>51</v>
      </c>
      <c r="V26" s="13" t="s">
        <v>51</v>
      </c>
      <c r="W26" s="13" t="s">
        <v>51</v>
      </c>
      <c r="X26" s="13" t="s">
        <v>51</v>
      </c>
      <c r="Y26" s="13" t="s">
        <v>51</v>
      </c>
      <c r="Z26" s="13" t="s">
        <v>51</v>
      </c>
      <c r="AA26" s="13" t="s">
        <v>51</v>
      </c>
      <c r="AB26" s="13" t="s">
        <v>51</v>
      </c>
      <c r="AC26" s="13" t="s">
        <v>51</v>
      </c>
      <c r="AD26" s="13" t="s">
        <v>51</v>
      </c>
      <c r="AE26" s="13" t="s">
        <v>51</v>
      </c>
      <c r="AF26" s="13" t="s">
        <v>51</v>
      </c>
      <c r="AG26" s="13" t="s">
        <v>51</v>
      </c>
      <c r="AH26" s="13" t="s">
        <v>51</v>
      </c>
      <c r="AI26" s="13" t="s">
        <v>51</v>
      </c>
      <c r="AJ26" s="13" t="s">
        <v>51</v>
      </c>
      <c r="AK26" s="13" t="s">
        <v>51</v>
      </c>
      <c r="AL26" s="13" t="s">
        <v>51</v>
      </c>
      <c r="AM26" s="13" t="s">
        <v>51</v>
      </c>
      <c r="AN26" s="13" t="s">
        <v>51</v>
      </c>
      <c r="AO26" s="13" t="s">
        <v>51</v>
      </c>
      <c r="AP26" s="13" t="s">
        <v>51</v>
      </c>
      <c r="AQ26" s="13" t="s">
        <v>51</v>
      </c>
      <c r="AR26" s="13" t="s">
        <v>51</v>
      </c>
      <c r="AS26" s="13" t="s">
        <v>51</v>
      </c>
      <c r="AT26" s="13" t="s">
        <v>51</v>
      </c>
      <c r="AU26" s="13" t="s">
        <v>51</v>
      </c>
      <c r="AV26" s="13" t="s">
        <v>51</v>
      </c>
      <c r="AW26" s="13" t="s">
        <v>51</v>
      </c>
      <c r="AX26" s="13" t="s">
        <v>51</v>
      </c>
      <c r="AY26" s="13" t="s">
        <v>51</v>
      </c>
      <c r="AZ26" s="13" t="s">
        <v>51</v>
      </c>
      <c r="BA26" s="13" t="s">
        <v>51</v>
      </c>
      <c r="BB26" s="13" t="s">
        <v>51</v>
      </c>
      <c r="BC26" s="13" t="s">
        <v>51</v>
      </c>
      <c r="BD26" s="13" t="s">
        <v>51</v>
      </c>
      <c r="BE26" s="13" t="s">
        <v>51</v>
      </c>
      <c r="BF26" s="13" t="s">
        <v>51</v>
      </c>
      <c r="BG26" s="13" t="s">
        <v>51</v>
      </c>
      <c r="BH26" s="13" t="s">
        <v>51</v>
      </c>
      <c r="BI26" s="13" t="s">
        <v>51</v>
      </c>
      <c r="BJ26" s="13" t="s">
        <v>51</v>
      </c>
      <c r="BK26" s="13" t="s">
        <v>51</v>
      </c>
      <c r="BL26" s="13" t="s">
        <v>51</v>
      </c>
      <c r="BM26" s="13" t="s">
        <v>51</v>
      </c>
      <c r="BN26" s="13" t="s">
        <v>51</v>
      </c>
      <c r="BO26" s="13" t="s">
        <v>51</v>
      </c>
      <c r="BP26" s="13" t="s">
        <v>51</v>
      </c>
      <c r="BQ26" s="13" t="s">
        <v>51</v>
      </c>
      <c r="BR26" s="13" t="s">
        <v>51</v>
      </c>
      <c r="BS26" s="13" t="s">
        <v>51</v>
      </c>
      <c r="BT26" s="13" t="s">
        <v>51</v>
      </c>
      <c r="BU26" s="13" t="s">
        <v>51</v>
      </c>
      <c r="BV26" s="13" t="s">
        <v>51</v>
      </c>
      <c r="BW26" s="13" t="s">
        <v>51</v>
      </c>
      <c r="BX26" s="13" t="s">
        <v>51</v>
      </c>
      <c r="BY26" s="13" t="s">
        <v>51</v>
      </c>
      <c r="BZ26" s="13" t="s">
        <v>51</v>
      </c>
      <c r="CA26" s="13" t="s">
        <v>51</v>
      </c>
      <c r="CB26" s="13" t="s">
        <v>51</v>
      </c>
      <c r="CC26" s="13" t="s">
        <v>51</v>
      </c>
      <c r="CD26" s="13" t="s">
        <v>51</v>
      </c>
      <c r="CE26" s="13" t="s">
        <v>51</v>
      </c>
      <c r="CF26" s="13" t="s">
        <v>51</v>
      </c>
      <c r="CG26" s="13" t="s">
        <v>51</v>
      </c>
      <c r="CH26" s="13" t="s">
        <v>51</v>
      </c>
      <c r="CI26" s="13" t="s">
        <v>51</v>
      </c>
      <c r="CJ26" s="13" t="s">
        <v>51</v>
      </c>
      <c r="CK26" s="13" t="s">
        <v>51</v>
      </c>
      <c r="CL26" s="13" t="s">
        <v>51</v>
      </c>
      <c r="CM26" s="13" t="s">
        <v>51</v>
      </c>
      <c r="CN26" s="13" t="s">
        <v>51</v>
      </c>
      <c r="CO26" s="13" t="s">
        <v>51</v>
      </c>
      <c r="CP26" s="13" t="s">
        <v>51</v>
      </c>
      <c r="CQ26" s="15"/>
    </row>
    <row r="27" spans="1:95" ht="15.75" hidden="1">
      <c r="A27" s="13" t="s">
        <v>72</v>
      </c>
      <c r="B27" s="14" t="s">
        <v>77</v>
      </c>
      <c r="C27" s="13" t="s">
        <v>112</v>
      </c>
      <c r="D27" s="13" t="s">
        <v>51</v>
      </c>
      <c r="E27" s="13" t="s">
        <v>51</v>
      </c>
      <c r="F27" s="13" t="s">
        <v>51</v>
      </c>
      <c r="G27" s="13" t="s">
        <v>51</v>
      </c>
      <c r="H27" s="13" t="s">
        <v>51</v>
      </c>
      <c r="I27" s="13" t="s">
        <v>51</v>
      </c>
      <c r="J27" s="13" t="s">
        <v>51</v>
      </c>
      <c r="K27" s="13" t="s">
        <v>51</v>
      </c>
      <c r="L27" s="13" t="s">
        <v>51</v>
      </c>
      <c r="M27" s="13" t="s">
        <v>51</v>
      </c>
      <c r="N27" s="13" t="s">
        <v>51</v>
      </c>
      <c r="O27" s="13" t="s">
        <v>51</v>
      </c>
      <c r="P27" s="13" t="s">
        <v>51</v>
      </c>
      <c r="Q27" s="13" t="s">
        <v>51</v>
      </c>
      <c r="R27" s="13" t="s">
        <v>51</v>
      </c>
      <c r="S27" s="13" t="s">
        <v>51</v>
      </c>
      <c r="T27" s="13" t="s">
        <v>51</v>
      </c>
      <c r="U27" s="13" t="s">
        <v>51</v>
      </c>
      <c r="V27" s="13" t="s">
        <v>51</v>
      </c>
      <c r="W27" s="13" t="s">
        <v>51</v>
      </c>
      <c r="X27" s="13" t="s">
        <v>51</v>
      </c>
      <c r="Y27" s="13" t="s">
        <v>51</v>
      </c>
      <c r="Z27" s="13" t="s">
        <v>51</v>
      </c>
      <c r="AA27" s="13" t="s">
        <v>51</v>
      </c>
      <c r="AB27" s="13" t="s">
        <v>51</v>
      </c>
      <c r="AC27" s="13" t="s">
        <v>51</v>
      </c>
      <c r="AD27" s="13" t="s">
        <v>51</v>
      </c>
      <c r="AE27" s="13" t="s">
        <v>51</v>
      </c>
      <c r="AF27" s="13" t="s">
        <v>51</v>
      </c>
      <c r="AG27" s="13" t="s">
        <v>51</v>
      </c>
      <c r="AH27" s="13" t="s">
        <v>51</v>
      </c>
      <c r="AI27" s="13" t="s">
        <v>51</v>
      </c>
      <c r="AJ27" s="13" t="s">
        <v>51</v>
      </c>
      <c r="AK27" s="13" t="s">
        <v>51</v>
      </c>
      <c r="AL27" s="13" t="s">
        <v>51</v>
      </c>
      <c r="AM27" s="13" t="s">
        <v>51</v>
      </c>
      <c r="AN27" s="13" t="s">
        <v>51</v>
      </c>
      <c r="AO27" s="13" t="s">
        <v>51</v>
      </c>
      <c r="AP27" s="13" t="s">
        <v>51</v>
      </c>
      <c r="AQ27" s="13" t="s">
        <v>51</v>
      </c>
      <c r="AR27" s="13" t="s">
        <v>51</v>
      </c>
      <c r="AS27" s="13" t="s">
        <v>51</v>
      </c>
      <c r="AT27" s="13" t="s">
        <v>51</v>
      </c>
      <c r="AU27" s="13" t="s">
        <v>51</v>
      </c>
      <c r="AV27" s="13" t="s">
        <v>51</v>
      </c>
      <c r="AW27" s="13" t="s">
        <v>51</v>
      </c>
      <c r="AX27" s="13" t="s">
        <v>51</v>
      </c>
      <c r="AY27" s="13" t="s">
        <v>51</v>
      </c>
      <c r="AZ27" s="13" t="s">
        <v>51</v>
      </c>
      <c r="BA27" s="13" t="s">
        <v>51</v>
      </c>
      <c r="BB27" s="13" t="s">
        <v>51</v>
      </c>
      <c r="BC27" s="13" t="s">
        <v>51</v>
      </c>
      <c r="BD27" s="13" t="s">
        <v>51</v>
      </c>
      <c r="BE27" s="13" t="s">
        <v>51</v>
      </c>
      <c r="BF27" s="13" t="s">
        <v>51</v>
      </c>
      <c r="BG27" s="13" t="s">
        <v>51</v>
      </c>
      <c r="BH27" s="13" t="s">
        <v>51</v>
      </c>
      <c r="BI27" s="13" t="s">
        <v>51</v>
      </c>
      <c r="BJ27" s="13" t="s">
        <v>51</v>
      </c>
      <c r="BK27" s="13" t="s">
        <v>51</v>
      </c>
      <c r="BL27" s="13" t="s">
        <v>51</v>
      </c>
      <c r="BM27" s="13" t="s">
        <v>51</v>
      </c>
      <c r="BN27" s="13" t="s">
        <v>51</v>
      </c>
      <c r="BO27" s="13" t="s">
        <v>51</v>
      </c>
      <c r="BP27" s="13" t="s">
        <v>51</v>
      </c>
      <c r="BQ27" s="13" t="s">
        <v>51</v>
      </c>
      <c r="BR27" s="13" t="s">
        <v>51</v>
      </c>
      <c r="BS27" s="13" t="s">
        <v>51</v>
      </c>
      <c r="BT27" s="13" t="s">
        <v>51</v>
      </c>
      <c r="BU27" s="13" t="s">
        <v>51</v>
      </c>
      <c r="BV27" s="13" t="s">
        <v>51</v>
      </c>
      <c r="BW27" s="13" t="s">
        <v>51</v>
      </c>
      <c r="BX27" s="13" t="s">
        <v>51</v>
      </c>
      <c r="BY27" s="13" t="s">
        <v>51</v>
      </c>
      <c r="BZ27" s="13" t="s">
        <v>51</v>
      </c>
      <c r="CA27" s="13" t="s">
        <v>51</v>
      </c>
      <c r="CB27" s="13" t="s">
        <v>51</v>
      </c>
      <c r="CC27" s="13" t="s">
        <v>51</v>
      </c>
      <c r="CD27" s="13" t="s">
        <v>51</v>
      </c>
      <c r="CE27" s="13" t="s">
        <v>51</v>
      </c>
      <c r="CF27" s="13" t="s">
        <v>51</v>
      </c>
      <c r="CG27" s="13" t="s">
        <v>51</v>
      </c>
      <c r="CH27" s="13" t="s">
        <v>51</v>
      </c>
      <c r="CI27" s="13" t="s">
        <v>51</v>
      </c>
      <c r="CJ27" s="13" t="s">
        <v>51</v>
      </c>
      <c r="CK27" s="13" t="s">
        <v>51</v>
      </c>
      <c r="CL27" s="13" t="s">
        <v>51</v>
      </c>
      <c r="CM27" s="13" t="s">
        <v>51</v>
      </c>
      <c r="CN27" s="13" t="s">
        <v>51</v>
      </c>
      <c r="CO27" s="13" t="s">
        <v>51</v>
      </c>
      <c r="CP27" s="13" t="s">
        <v>51</v>
      </c>
      <c r="CQ27" s="15"/>
    </row>
    <row r="28" spans="1:95" ht="25.5" hidden="1">
      <c r="A28" s="13" t="s">
        <v>157</v>
      </c>
      <c r="B28" s="84" t="s">
        <v>79</v>
      </c>
      <c r="C28" s="13" t="s">
        <v>58</v>
      </c>
      <c r="D28" s="13" t="s">
        <v>51</v>
      </c>
      <c r="E28" s="13" t="s">
        <v>51</v>
      </c>
      <c r="F28" s="13" t="s">
        <v>51</v>
      </c>
      <c r="G28" s="13" t="s">
        <v>51</v>
      </c>
      <c r="H28" s="13" t="s">
        <v>51</v>
      </c>
      <c r="I28" s="13" t="s">
        <v>51</v>
      </c>
      <c r="J28" s="13" t="s">
        <v>51</v>
      </c>
      <c r="K28" s="13" t="s">
        <v>51</v>
      </c>
      <c r="L28" s="13" t="s">
        <v>51</v>
      </c>
      <c r="M28" s="13" t="s">
        <v>51</v>
      </c>
      <c r="N28" s="13" t="s">
        <v>51</v>
      </c>
      <c r="O28" s="13" t="s">
        <v>51</v>
      </c>
      <c r="P28" s="13" t="s">
        <v>51</v>
      </c>
      <c r="Q28" s="13" t="s">
        <v>51</v>
      </c>
      <c r="R28" s="13" t="s">
        <v>51</v>
      </c>
      <c r="S28" s="13" t="s">
        <v>51</v>
      </c>
      <c r="T28" s="13" t="s">
        <v>51</v>
      </c>
      <c r="U28" s="13" t="s">
        <v>51</v>
      </c>
      <c r="V28" s="13" t="s">
        <v>51</v>
      </c>
      <c r="W28" s="13" t="s">
        <v>51</v>
      </c>
      <c r="X28" s="13" t="s">
        <v>51</v>
      </c>
      <c r="Y28" s="13" t="s">
        <v>51</v>
      </c>
      <c r="Z28" s="13" t="s">
        <v>51</v>
      </c>
      <c r="AA28" s="13" t="s">
        <v>51</v>
      </c>
      <c r="AB28" s="13" t="s">
        <v>51</v>
      </c>
      <c r="AC28" s="13" t="s">
        <v>51</v>
      </c>
      <c r="AD28" s="13" t="s">
        <v>51</v>
      </c>
      <c r="AE28" s="13" t="s">
        <v>51</v>
      </c>
      <c r="AF28" s="13" t="s">
        <v>51</v>
      </c>
      <c r="AG28" s="13" t="s">
        <v>51</v>
      </c>
      <c r="AH28" s="13" t="s">
        <v>51</v>
      </c>
      <c r="AI28" s="13" t="s">
        <v>51</v>
      </c>
      <c r="AJ28" s="13" t="s">
        <v>51</v>
      </c>
      <c r="AK28" s="13" t="s">
        <v>51</v>
      </c>
      <c r="AL28" s="13" t="s">
        <v>51</v>
      </c>
      <c r="AM28" s="13" t="s">
        <v>51</v>
      </c>
      <c r="AN28" s="13" t="s">
        <v>51</v>
      </c>
      <c r="AO28" s="13" t="s">
        <v>51</v>
      </c>
      <c r="AP28" s="13" t="s">
        <v>51</v>
      </c>
      <c r="AQ28" s="13" t="s">
        <v>51</v>
      </c>
      <c r="AR28" s="13" t="s">
        <v>51</v>
      </c>
      <c r="AS28" s="13" t="s">
        <v>51</v>
      </c>
      <c r="AT28" s="13" t="s">
        <v>51</v>
      </c>
      <c r="AU28" s="13" t="s">
        <v>51</v>
      </c>
      <c r="AV28" s="13" t="s">
        <v>51</v>
      </c>
      <c r="AW28" s="13" t="s">
        <v>51</v>
      </c>
      <c r="AX28" s="13" t="s">
        <v>51</v>
      </c>
      <c r="AY28" s="13" t="s">
        <v>51</v>
      </c>
      <c r="AZ28" s="13" t="s">
        <v>51</v>
      </c>
      <c r="BA28" s="13" t="s">
        <v>51</v>
      </c>
      <c r="BB28" s="13" t="s">
        <v>51</v>
      </c>
      <c r="BC28" s="13" t="s">
        <v>51</v>
      </c>
      <c r="BD28" s="13" t="s">
        <v>51</v>
      </c>
      <c r="BE28" s="13" t="s">
        <v>51</v>
      </c>
      <c r="BF28" s="13" t="s">
        <v>51</v>
      </c>
      <c r="BG28" s="13" t="s">
        <v>51</v>
      </c>
      <c r="BH28" s="13" t="s">
        <v>51</v>
      </c>
      <c r="BI28" s="13" t="s">
        <v>51</v>
      </c>
      <c r="BJ28" s="13" t="s">
        <v>51</v>
      </c>
      <c r="BK28" s="13" t="s">
        <v>51</v>
      </c>
      <c r="BL28" s="13" t="s">
        <v>51</v>
      </c>
      <c r="BM28" s="13" t="s">
        <v>51</v>
      </c>
      <c r="BN28" s="13" t="s">
        <v>51</v>
      </c>
      <c r="BO28" s="13" t="s">
        <v>51</v>
      </c>
      <c r="BP28" s="13" t="s">
        <v>51</v>
      </c>
      <c r="BQ28" s="13" t="s">
        <v>51</v>
      </c>
      <c r="BR28" s="13" t="s">
        <v>51</v>
      </c>
      <c r="BS28" s="13" t="s">
        <v>51</v>
      </c>
      <c r="BT28" s="13" t="s">
        <v>51</v>
      </c>
      <c r="BU28" s="13" t="s">
        <v>51</v>
      </c>
      <c r="BV28" s="13" t="s">
        <v>51</v>
      </c>
      <c r="BW28" s="13" t="s">
        <v>51</v>
      </c>
      <c r="BX28" s="13" t="s">
        <v>51</v>
      </c>
      <c r="BY28" s="13" t="s">
        <v>51</v>
      </c>
      <c r="BZ28" s="13" t="s">
        <v>51</v>
      </c>
      <c r="CA28" s="13" t="s">
        <v>51</v>
      </c>
      <c r="CB28" s="13" t="s">
        <v>51</v>
      </c>
      <c r="CC28" s="13" t="s">
        <v>51</v>
      </c>
      <c r="CD28" s="13" t="s">
        <v>51</v>
      </c>
      <c r="CE28" s="13" t="s">
        <v>51</v>
      </c>
      <c r="CF28" s="13" t="s">
        <v>51</v>
      </c>
      <c r="CG28" s="13" t="s">
        <v>51</v>
      </c>
      <c r="CH28" s="13" t="s">
        <v>51</v>
      </c>
      <c r="CI28" s="13" t="s">
        <v>51</v>
      </c>
      <c r="CJ28" s="13" t="s">
        <v>51</v>
      </c>
      <c r="CK28" s="13" t="s">
        <v>51</v>
      </c>
      <c r="CL28" s="13" t="s">
        <v>51</v>
      </c>
      <c r="CM28" s="13" t="s">
        <v>51</v>
      </c>
      <c r="CN28" s="13" t="s">
        <v>51</v>
      </c>
      <c r="CO28" s="13" t="s">
        <v>51</v>
      </c>
      <c r="CP28" s="13" t="s">
        <v>51</v>
      </c>
      <c r="CQ28" s="15"/>
    </row>
    <row r="29" spans="1:95" ht="15.75" hidden="1">
      <c r="A29" s="13" t="s">
        <v>158</v>
      </c>
      <c r="B29" s="14" t="s">
        <v>81</v>
      </c>
      <c r="C29" s="13" t="s">
        <v>58</v>
      </c>
      <c r="D29" s="13" t="s">
        <v>51</v>
      </c>
      <c r="E29" s="13" t="s">
        <v>51</v>
      </c>
      <c r="F29" s="13" t="s">
        <v>51</v>
      </c>
      <c r="G29" s="13" t="s">
        <v>51</v>
      </c>
      <c r="H29" s="13" t="s">
        <v>51</v>
      </c>
      <c r="I29" s="13" t="s">
        <v>51</v>
      </c>
      <c r="J29" s="13" t="s">
        <v>51</v>
      </c>
      <c r="K29" s="13" t="s">
        <v>51</v>
      </c>
      <c r="L29" s="13" t="s">
        <v>51</v>
      </c>
      <c r="M29" s="13" t="s">
        <v>51</v>
      </c>
      <c r="N29" s="13" t="s">
        <v>51</v>
      </c>
      <c r="O29" s="13" t="s">
        <v>51</v>
      </c>
      <c r="P29" s="13" t="s">
        <v>51</v>
      </c>
      <c r="Q29" s="13" t="s">
        <v>51</v>
      </c>
      <c r="R29" s="13" t="s">
        <v>51</v>
      </c>
      <c r="S29" s="13" t="s">
        <v>51</v>
      </c>
      <c r="T29" s="13" t="s">
        <v>51</v>
      </c>
      <c r="U29" s="13" t="s">
        <v>51</v>
      </c>
      <c r="V29" s="13" t="s">
        <v>51</v>
      </c>
      <c r="W29" s="13" t="s">
        <v>51</v>
      </c>
      <c r="X29" s="13" t="s">
        <v>51</v>
      </c>
      <c r="Y29" s="13" t="s">
        <v>51</v>
      </c>
      <c r="Z29" s="13" t="s">
        <v>51</v>
      </c>
      <c r="AA29" s="13" t="s">
        <v>51</v>
      </c>
      <c r="AB29" s="13" t="s">
        <v>51</v>
      </c>
      <c r="AC29" s="13" t="s">
        <v>51</v>
      </c>
      <c r="AD29" s="13" t="s">
        <v>51</v>
      </c>
      <c r="AE29" s="13" t="s">
        <v>51</v>
      </c>
      <c r="AF29" s="13" t="s">
        <v>51</v>
      </c>
      <c r="AG29" s="13" t="s">
        <v>51</v>
      </c>
      <c r="AH29" s="13" t="s">
        <v>51</v>
      </c>
      <c r="AI29" s="13" t="s">
        <v>51</v>
      </c>
      <c r="AJ29" s="13" t="s">
        <v>51</v>
      </c>
      <c r="AK29" s="13" t="s">
        <v>51</v>
      </c>
      <c r="AL29" s="13" t="s">
        <v>51</v>
      </c>
      <c r="AM29" s="13" t="s">
        <v>51</v>
      </c>
      <c r="AN29" s="13" t="s">
        <v>51</v>
      </c>
      <c r="AO29" s="13" t="s">
        <v>51</v>
      </c>
      <c r="AP29" s="13" t="s">
        <v>51</v>
      </c>
      <c r="AQ29" s="13" t="s">
        <v>51</v>
      </c>
      <c r="AR29" s="13" t="s">
        <v>51</v>
      </c>
      <c r="AS29" s="13" t="s">
        <v>51</v>
      </c>
      <c r="AT29" s="13" t="s">
        <v>51</v>
      </c>
      <c r="AU29" s="13" t="s">
        <v>51</v>
      </c>
      <c r="AV29" s="13" t="s">
        <v>51</v>
      </c>
      <c r="AW29" s="13" t="s">
        <v>51</v>
      </c>
      <c r="AX29" s="13" t="s">
        <v>51</v>
      </c>
      <c r="AY29" s="13" t="s">
        <v>51</v>
      </c>
      <c r="AZ29" s="13" t="s">
        <v>51</v>
      </c>
      <c r="BA29" s="13" t="s">
        <v>51</v>
      </c>
      <c r="BB29" s="13" t="s">
        <v>51</v>
      </c>
      <c r="BC29" s="13" t="s">
        <v>51</v>
      </c>
      <c r="BD29" s="13" t="s">
        <v>51</v>
      </c>
      <c r="BE29" s="13" t="s">
        <v>51</v>
      </c>
      <c r="BF29" s="13" t="s">
        <v>51</v>
      </c>
      <c r="BG29" s="13" t="s">
        <v>51</v>
      </c>
      <c r="BH29" s="13" t="s">
        <v>51</v>
      </c>
      <c r="BI29" s="13" t="s">
        <v>51</v>
      </c>
      <c r="BJ29" s="13" t="s">
        <v>51</v>
      </c>
      <c r="BK29" s="13" t="s">
        <v>51</v>
      </c>
      <c r="BL29" s="13" t="s">
        <v>51</v>
      </c>
      <c r="BM29" s="13" t="s">
        <v>51</v>
      </c>
      <c r="BN29" s="13" t="s">
        <v>51</v>
      </c>
      <c r="BO29" s="13" t="s">
        <v>51</v>
      </c>
      <c r="BP29" s="13" t="s">
        <v>51</v>
      </c>
      <c r="BQ29" s="13" t="s">
        <v>51</v>
      </c>
      <c r="BR29" s="13" t="s">
        <v>51</v>
      </c>
      <c r="BS29" s="13" t="s">
        <v>51</v>
      </c>
      <c r="BT29" s="13" t="s">
        <v>51</v>
      </c>
      <c r="BU29" s="13" t="s">
        <v>51</v>
      </c>
      <c r="BV29" s="13" t="s">
        <v>51</v>
      </c>
      <c r="BW29" s="13" t="s">
        <v>51</v>
      </c>
      <c r="BX29" s="13" t="s">
        <v>51</v>
      </c>
      <c r="BY29" s="13" t="s">
        <v>51</v>
      </c>
      <c r="BZ29" s="13" t="s">
        <v>51</v>
      </c>
      <c r="CA29" s="13" t="s">
        <v>51</v>
      </c>
      <c r="CB29" s="13" t="s">
        <v>51</v>
      </c>
      <c r="CC29" s="13" t="s">
        <v>51</v>
      </c>
      <c r="CD29" s="13" t="s">
        <v>51</v>
      </c>
      <c r="CE29" s="13" t="s">
        <v>51</v>
      </c>
      <c r="CF29" s="13" t="s">
        <v>51</v>
      </c>
      <c r="CG29" s="13" t="s">
        <v>51</v>
      </c>
      <c r="CH29" s="13" t="s">
        <v>51</v>
      </c>
      <c r="CI29" s="13" t="s">
        <v>51</v>
      </c>
      <c r="CJ29" s="13" t="s">
        <v>51</v>
      </c>
      <c r="CK29" s="13" t="s">
        <v>51</v>
      </c>
      <c r="CL29" s="13" t="s">
        <v>51</v>
      </c>
      <c r="CM29" s="13" t="s">
        <v>51</v>
      </c>
      <c r="CN29" s="13" t="s">
        <v>51</v>
      </c>
      <c r="CO29" s="13" t="s">
        <v>51</v>
      </c>
      <c r="CP29" s="13" t="s">
        <v>51</v>
      </c>
      <c r="CQ29" s="15"/>
    </row>
    <row r="30" spans="1:95" ht="15.75" hidden="1">
      <c r="A30" s="13" t="s">
        <v>74</v>
      </c>
      <c r="B30" s="14" t="s">
        <v>82</v>
      </c>
      <c r="C30" s="13" t="s">
        <v>58</v>
      </c>
      <c r="D30" s="13" t="s">
        <v>51</v>
      </c>
      <c r="E30" s="13" t="s">
        <v>51</v>
      </c>
      <c r="F30" s="13" t="s">
        <v>51</v>
      </c>
      <c r="G30" s="13" t="s">
        <v>51</v>
      </c>
      <c r="H30" s="13" t="s">
        <v>51</v>
      </c>
      <c r="I30" s="13" t="s">
        <v>51</v>
      </c>
      <c r="J30" s="13" t="s">
        <v>51</v>
      </c>
      <c r="K30" s="13" t="s">
        <v>51</v>
      </c>
      <c r="L30" s="13" t="s">
        <v>51</v>
      </c>
      <c r="M30" s="13" t="s">
        <v>51</v>
      </c>
      <c r="N30" s="13" t="s">
        <v>51</v>
      </c>
      <c r="O30" s="13" t="s">
        <v>51</v>
      </c>
      <c r="P30" s="13" t="s">
        <v>51</v>
      </c>
      <c r="Q30" s="13" t="s">
        <v>51</v>
      </c>
      <c r="R30" s="13" t="s">
        <v>51</v>
      </c>
      <c r="S30" s="13" t="s">
        <v>51</v>
      </c>
      <c r="T30" s="13" t="s">
        <v>51</v>
      </c>
      <c r="U30" s="13" t="s">
        <v>51</v>
      </c>
      <c r="V30" s="13" t="s">
        <v>51</v>
      </c>
      <c r="W30" s="13" t="s">
        <v>51</v>
      </c>
      <c r="X30" s="13" t="s">
        <v>51</v>
      </c>
      <c r="Y30" s="13" t="s">
        <v>51</v>
      </c>
      <c r="Z30" s="13" t="s">
        <v>51</v>
      </c>
      <c r="AA30" s="13" t="s">
        <v>51</v>
      </c>
      <c r="AB30" s="13" t="s">
        <v>51</v>
      </c>
      <c r="AC30" s="13" t="s">
        <v>51</v>
      </c>
      <c r="AD30" s="13" t="s">
        <v>51</v>
      </c>
      <c r="AE30" s="13" t="s">
        <v>51</v>
      </c>
      <c r="AF30" s="13" t="s">
        <v>51</v>
      </c>
      <c r="AG30" s="13" t="s">
        <v>51</v>
      </c>
      <c r="AH30" s="13" t="s">
        <v>51</v>
      </c>
      <c r="AI30" s="13" t="s">
        <v>51</v>
      </c>
      <c r="AJ30" s="13" t="s">
        <v>51</v>
      </c>
      <c r="AK30" s="13" t="s">
        <v>51</v>
      </c>
      <c r="AL30" s="13" t="s">
        <v>51</v>
      </c>
      <c r="AM30" s="13" t="s">
        <v>51</v>
      </c>
      <c r="AN30" s="13" t="s">
        <v>51</v>
      </c>
      <c r="AO30" s="13" t="s">
        <v>51</v>
      </c>
      <c r="AP30" s="13" t="s">
        <v>51</v>
      </c>
      <c r="AQ30" s="13" t="s">
        <v>51</v>
      </c>
      <c r="AR30" s="13" t="s">
        <v>51</v>
      </c>
      <c r="AS30" s="13" t="s">
        <v>51</v>
      </c>
      <c r="AT30" s="13" t="s">
        <v>51</v>
      </c>
      <c r="AU30" s="13" t="s">
        <v>51</v>
      </c>
      <c r="AV30" s="13" t="s">
        <v>51</v>
      </c>
      <c r="AW30" s="13" t="s">
        <v>51</v>
      </c>
      <c r="AX30" s="13" t="s">
        <v>51</v>
      </c>
      <c r="AY30" s="13" t="s">
        <v>51</v>
      </c>
      <c r="AZ30" s="13" t="s">
        <v>51</v>
      </c>
      <c r="BA30" s="13" t="s">
        <v>51</v>
      </c>
      <c r="BB30" s="13" t="s">
        <v>51</v>
      </c>
      <c r="BC30" s="13" t="s">
        <v>51</v>
      </c>
      <c r="BD30" s="13" t="s">
        <v>51</v>
      </c>
      <c r="BE30" s="13" t="s">
        <v>51</v>
      </c>
      <c r="BF30" s="13" t="s">
        <v>51</v>
      </c>
      <c r="BG30" s="13" t="s">
        <v>51</v>
      </c>
      <c r="BH30" s="13" t="s">
        <v>51</v>
      </c>
      <c r="BI30" s="13" t="s">
        <v>51</v>
      </c>
      <c r="BJ30" s="13" t="s">
        <v>51</v>
      </c>
      <c r="BK30" s="13" t="s">
        <v>51</v>
      </c>
      <c r="BL30" s="13" t="s">
        <v>51</v>
      </c>
      <c r="BM30" s="13" t="s">
        <v>51</v>
      </c>
      <c r="BN30" s="13" t="s">
        <v>51</v>
      </c>
      <c r="BO30" s="13" t="s">
        <v>51</v>
      </c>
      <c r="BP30" s="13" t="s">
        <v>51</v>
      </c>
      <c r="BQ30" s="13" t="s">
        <v>51</v>
      </c>
      <c r="BR30" s="13" t="s">
        <v>51</v>
      </c>
      <c r="BS30" s="13" t="s">
        <v>51</v>
      </c>
      <c r="BT30" s="13" t="s">
        <v>51</v>
      </c>
      <c r="BU30" s="13" t="s">
        <v>51</v>
      </c>
      <c r="BV30" s="13" t="s">
        <v>51</v>
      </c>
      <c r="BW30" s="13" t="s">
        <v>51</v>
      </c>
      <c r="BX30" s="13" t="s">
        <v>51</v>
      </c>
      <c r="BY30" s="13" t="s">
        <v>51</v>
      </c>
      <c r="BZ30" s="13" t="s">
        <v>51</v>
      </c>
      <c r="CA30" s="13" t="s">
        <v>51</v>
      </c>
      <c r="CB30" s="13" t="s">
        <v>51</v>
      </c>
      <c r="CC30" s="13" t="s">
        <v>51</v>
      </c>
      <c r="CD30" s="13" t="s">
        <v>51</v>
      </c>
      <c r="CE30" s="13" t="s">
        <v>51</v>
      </c>
      <c r="CF30" s="13" t="s">
        <v>51</v>
      </c>
      <c r="CG30" s="13" t="s">
        <v>51</v>
      </c>
      <c r="CH30" s="13" t="s">
        <v>51</v>
      </c>
      <c r="CI30" s="13" t="s">
        <v>51</v>
      </c>
      <c r="CJ30" s="13" t="s">
        <v>51</v>
      </c>
      <c r="CK30" s="13" t="s">
        <v>51</v>
      </c>
      <c r="CL30" s="13" t="s">
        <v>51</v>
      </c>
      <c r="CM30" s="13" t="s">
        <v>51</v>
      </c>
      <c r="CN30" s="13" t="s">
        <v>51</v>
      </c>
      <c r="CO30" s="13" t="s">
        <v>51</v>
      </c>
      <c r="CP30" s="13" t="s">
        <v>51</v>
      </c>
      <c r="CQ30" s="15"/>
    </row>
    <row r="31" spans="1:95" ht="15.75" hidden="1">
      <c r="A31" s="13" t="s">
        <v>187</v>
      </c>
      <c r="B31" s="14" t="s">
        <v>83</v>
      </c>
      <c r="C31" s="13" t="s">
        <v>58</v>
      </c>
      <c r="D31" s="13" t="s">
        <v>51</v>
      </c>
      <c r="E31" s="13" t="s">
        <v>51</v>
      </c>
      <c r="F31" s="13" t="s">
        <v>51</v>
      </c>
      <c r="G31" s="13" t="s">
        <v>51</v>
      </c>
      <c r="H31" s="13" t="s">
        <v>51</v>
      </c>
      <c r="I31" s="13" t="s">
        <v>51</v>
      </c>
      <c r="J31" s="13" t="s">
        <v>51</v>
      </c>
      <c r="K31" s="13" t="s">
        <v>51</v>
      </c>
      <c r="L31" s="13" t="s">
        <v>51</v>
      </c>
      <c r="M31" s="13" t="s">
        <v>51</v>
      </c>
      <c r="N31" s="13" t="s">
        <v>51</v>
      </c>
      <c r="O31" s="13" t="s">
        <v>51</v>
      </c>
      <c r="P31" s="13" t="s">
        <v>51</v>
      </c>
      <c r="Q31" s="13" t="s">
        <v>51</v>
      </c>
      <c r="R31" s="13" t="s">
        <v>51</v>
      </c>
      <c r="S31" s="13" t="s">
        <v>51</v>
      </c>
      <c r="T31" s="13" t="s">
        <v>51</v>
      </c>
      <c r="U31" s="13" t="s">
        <v>51</v>
      </c>
      <c r="V31" s="13" t="s">
        <v>51</v>
      </c>
      <c r="W31" s="13" t="s">
        <v>51</v>
      </c>
      <c r="X31" s="13" t="s">
        <v>51</v>
      </c>
      <c r="Y31" s="13" t="s">
        <v>51</v>
      </c>
      <c r="Z31" s="13" t="s">
        <v>51</v>
      </c>
      <c r="AA31" s="13" t="s">
        <v>51</v>
      </c>
      <c r="AB31" s="13" t="s">
        <v>51</v>
      </c>
      <c r="AC31" s="13" t="s">
        <v>51</v>
      </c>
      <c r="AD31" s="13" t="s">
        <v>51</v>
      </c>
      <c r="AE31" s="13" t="s">
        <v>51</v>
      </c>
      <c r="AF31" s="13" t="s">
        <v>51</v>
      </c>
      <c r="AG31" s="13" t="s">
        <v>51</v>
      </c>
      <c r="AH31" s="13" t="s">
        <v>51</v>
      </c>
      <c r="AI31" s="13" t="s">
        <v>51</v>
      </c>
      <c r="AJ31" s="13" t="s">
        <v>51</v>
      </c>
      <c r="AK31" s="13" t="s">
        <v>51</v>
      </c>
      <c r="AL31" s="13" t="s">
        <v>51</v>
      </c>
      <c r="AM31" s="13" t="s">
        <v>51</v>
      </c>
      <c r="AN31" s="13" t="s">
        <v>51</v>
      </c>
      <c r="AO31" s="13" t="s">
        <v>51</v>
      </c>
      <c r="AP31" s="13" t="s">
        <v>51</v>
      </c>
      <c r="AQ31" s="13" t="s">
        <v>51</v>
      </c>
      <c r="AR31" s="13" t="s">
        <v>51</v>
      </c>
      <c r="AS31" s="13" t="s">
        <v>51</v>
      </c>
      <c r="AT31" s="13" t="s">
        <v>51</v>
      </c>
      <c r="AU31" s="13" t="s">
        <v>51</v>
      </c>
      <c r="AV31" s="13" t="s">
        <v>51</v>
      </c>
      <c r="AW31" s="13" t="s">
        <v>51</v>
      </c>
      <c r="AX31" s="13" t="s">
        <v>51</v>
      </c>
      <c r="AY31" s="13" t="s">
        <v>51</v>
      </c>
      <c r="AZ31" s="13" t="s">
        <v>51</v>
      </c>
      <c r="BA31" s="13" t="s">
        <v>51</v>
      </c>
      <c r="BB31" s="13" t="s">
        <v>51</v>
      </c>
      <c r="BC31" s="13" t="s">
        <v>51</v>
      </c>
      <c r="BD31" s="13" t="s">
        <v>51</v>
      </c>
      <c r="BE31" s="13" t="s">
        <v>51</v>
      </c>
      <c r="BF31" s="13" t="s">
        <v>51</v>
      </c>
      <c r="BG31" s="13" t="s">
        <v>51</v>
      </c>
      <c r="BH31" s="13" t="s">
        <v>51</v>
      </c>
      <c r="BI31" s="13" t="s">
        <v>51</v>
      </c>
      <c r="BJ31" s="13" t="s">
        <v>51</v>
      </c>
      <c r="BK31" s="13" t="s">
        <v>51</v>
      </c>
      <c r="BL31" s="13" t="s">
        <v>51</v>
      </c>
      <c r="BM31" s="13" t="s">
        <v>51</v>
      </c>
      <c r="BN31" s="13" t="s">
        <v>51</v>
      </c>
      <c r="BO31" s="13" t="s">
        <v>51</v>
      </c>
      <c r="BP31" s="13" t="s">
        <v>51</v>
      </c>
      <c r="BQ31" s="13" t="s">
        <v>51</v>
      </c>
      <c r="BR31" s="13" t="s">
        <v>51</v>
      </c>
      <c r="BS31" s="13" t="s">
        <v>51</v>
      </c>
      <c r="BT31" s="13" t="s">
        <v>51</v>
      </c>
      <c r="BU31" s="13" t="s">
        <v>51</v>
      </c>
      <c r="BV31" s="13" t="s">
        <v>51</v>
      </c>
      <c r="BW31" s="13" t="s">
        <v>51</v>
      </c>
      <c r="BX31" s="13" t="s">
        <v>51</v>
      </c>
      <c r="BY31" s="13" t="s">
        <v>51</v>
      </c>
      <c r="BZ31" s="13" t="s">
        <v>51</v>
      </c>
      <c r="CA31" s="13" t="s">
        <v>51</v>
      </c>
      <c r="CB31" s="13" t="s">
        <v>51</v>
      </c>
      <c r="CC31" s="13" t="s">
        <v>51</v>
      </c>
      <c r="CD31" s="13" t="s">
        <v>51</v>
      </c>
      <c r="CE31" s="13" t="s">
        <v>51</v>
      </c>
      <c r="CF31" s="13" t="s">
        <v>51</v>
      </c>
      <c r="CG31" s="13" t="s">
        <v>51</v>
      </c>
      <c r="CH31" s="13" t="s">
        <v>51</v>
      </c>
      <c r="CI31" s="13" t="s">
        <v>51</v>
      </c>
      <c r="CJ31" s="13" t="s">
        <v>51</v>
      </c>
      <c r="CK31" s="13" t="s">
        <v>51</v>
      </c>
      <c r="CL31" s="13" t="s">
        <v>51</v>
      </c>
      <c r="CM31" s="13" t="s">
        <v>51</v>
      </c>
      <c r="CN31" s="13" t="s">
        <v>51</v>
      </c>
      <c r="CO31" s="13" t="s">
        <v>51</v>
      </c>
      <c r="CP31" s="13" t="s">
        <v>51</v>
      </c>
      <c r="CQ31" s="15"/>
    </row>
    <row r="32" spans="1:95" ht="38.25" hidden="1">
      <c r="A32" s="13" t="s">
        <v>187</v>
      </c>
      <c r="B32" s="14" t="s">
        <v>84</v>
      </c>
      <c r="C32" s="13" t="s">
        <v>58</v>
      </c>
      <c r="D32" s="13" t="s">
        <v>51</v>
      </c>
      <c r="E32" s="13" t="s">
        <v>51</v>
      </c>
      <c r="F32" s="13" t="s">
        <v>51</v>
      </c>
      <c r="G32" s="13" t="s">
        <v>51</v>
      </c>
      <c r="H32" s="13" t="s">
        <v>51</v>
      </c>
      <c r="I32" s="13" t="s">
        <v>51</v>
      </c>
      <c r="J32" s="13" t="s">
        <v>51</v>
      </c>
      <c r="K32" s="13" t="s">
        <v>51</v>
      </c>
      <c r="L32" s="13" t="s">
        <v>51</v>
      </c>
      <c r="M32" s="13" t="s">
        <v>51</v>
      </c>
      <c r="N32" s="13" t="s">
        <v>51</v>
      </c>
      <c r="O32" s="13" t="s">
        <v>51</v>
      </c>
      <c r="P32" s="13" t="s">
        <v>51</v>
      </c>
      <c r="Q32" s="13" t="s">
        <v>51</v>
      </c>
      <c r="R32" s="13" t="s">
        <v>51</v>
      </c>
      <c r="S32" s="13" t="s">
        <v>51</v>
      </c>
      <c r="T32" s="13" t="s">
        <v>51</v>
      </c>
      <c r="U32" s="13" t="s">
        <v>51</v>
      </c>
      <c r="V32" s="13" t="s">
        <v>51</v>
      </c>
      <c r="W32" s="13" t="s">
        <v>51</v>
      </c>
      <c r="X32" s="13" t="s">
        <v>51</v>
      </c>
      <c r="Y32" s="13" t="s">
        <v>51</v>
      </c>
      <c r="Z32" s="13" t="s">
        <v>51</v>
      </c>
      <c r="AA32" s="13" t="s">
        <v>51</v>
      </c>
      <c r="AB32" s="13" t="s">
        <v>51</v>
      </c>
      <c r="AC32" s="13" t="s">
        <v>51</v>
      </c>
      <c r="AD32" s="13" t="s">
        <v>51</v>
      </c>
      <c r="AE32" s="13" t="s">
        <v>51</v>
      </c>
      <c r="AF32" s="13" t="s">
        <v>51</v>
      </c>
      <c r="AG32" s="13" t="s">
        <v>51</v>
      </c>
      <c r="AH32" s="13" t="s">
        <v>51</v>
      </c>
      <c r="AI32" s="13" t="s">
        <v>51</v>
      </c>
      <c r="AJ32" s="13" t="s">
        <v>51</v>
      </c>
      <c r="AK32" s="13" t="s">
        <v>51</v>
      </c>
      <c r="AL32" s="13" t="s">
        <v>51</v>
      </c>
      <c r="AM32" s="13" t="s">
        <v>51</v>
      </c>
      <c r="AN32" s="13" t="s">
        <v>51</v>
      </c>
      <c r="AO32" s="13" t="s">
        <v>51</v>
      </c>
      <c r="AP32" s="13" t="s">
        <v>51</v>
      </c>
      <c r="AQ32" s="13" t="s">
        <v>51</v>
      </c>
      <c r="AR32" s="13" t="s">
        <v>51</v>
      </c>
      <c r="AS32" s="13" t="s">
        <v>51</v>
      </c>
      <c r="AT32" s="13" t="s">
        <v>51</v>
      </c>
      <c r="AU32" s="13" t="s">
        <v>51</v>
      </c>
      <c r="AV32" s="13" t="s">
        <v>51</v>
      </c>
      <c r="AW32" s="13" t="s">
        <v>51</v>
      </c>
      <c r="AX32" s="13" t="s">
        <v>51</v>
      </c>
      <c r="AY32" s="13" t="s">
        <v>51</v>
      </c>
      <c r="AZ32" s="13" t="s">
        <v>51</v>
      </c>
      <c r="BA32" s="13" t="s">
        <v>51</v>
      </c>
      <c r="BB32" s="13" t="s">
        <v>51</v>
      </c>
      <c r="BC32" s="13" t="s">
        <v>51</v>
      </c>
      <c r="BD32" s="13" t="s">
        <v>51</v>
      </c>
      <c r="BE32" s="13" t="s">
        <v>51</v>
      </c>
      <c r="BF32" s="13" t="s">
        <v>51</v>
      </c>
      <c r="BG32" s="13" t="s">
        <v>51</v>
      </c>
      <c r="BH32" s="13" t="s">
        <v>51</v>
      </c>
      <c r="BI32" s="13" t="s">
        <v>51</v>
      </c>
      <c r="BJ32" s="13" t="s">
        <v>51</v>
      </c>
      <c r="BK32" s="13" t="s">
        <v>51</v>
      </c>
      <c r="BL32" s="13" t="s">
        <v>51</v>
      </c>
      <c r="BM32" s="13" t="s">
        <v>51</v>
      </c>
      <c r="BN32" s="13" t="s">
        <v>51</v>
      </c>
      <c r="BO32" s="13" t="s">
        <v>51</v>
      </c>
      <c r="BP32" s="13" t="s">
        <v>51</v>
      </c>
      <c r="BQ32" s="13" t="s">
        <v>51</v>
      </c>
      <c r="BR32" s="13" t="s">
        <v>51</v>
      </c>
      <c r="BS32" s="13" t="s">
        <v>51</v>
      </c>
      <c r="BT32" s="13" t="s">
        <v>51</v>
      </c>
      <c r="BU32" s="13" t="s">
        <v>51</v>
      </c>
      <c r="BV32" s="13" t="s">
        <v>51</v>
      </c>
      <c r="BW32" s="13" t="s">
        <v>51</v>
      </c>
      <c r="BX32" s="13" t="s">
        <v>51</v>
      </c>
      <c r="BY32" s="13" t="s">
        <v>51</v>
      </c>
      <c r="BZ32" s="13" t="s">
        <v>51</v>
      </c>
      <c r="CA32" s="13" t="s">
        <v>51</v>
      </c>
      <c r="CB32" s="13" t="s">
        <v>51</v>
      </c>
      <c r="CC32" s="13" t="s">
        <v>51</v>
      </c>
      <c r="CD32" s="13" t="s">
        <v>51</v>
      </c>
      <c r="CE32" s="13" t="s">
        <v>51</v>
      </c>
      <c r="CF32" s="13" t="s">
        <v>51</v>
      </c>
      <c r="CG32" s="13" t="s">
        <v>51</v>
      </c>
      <c r="CH32" s="13" t="s">
        <v>51</v>
      </c>
      <c r="CI32" s="13" t="s">
        <v>51</v>
      </c>
      <c r="CJ32" s="13" t="s">
        <v>51</v>
      </c>
      <c r="CK32" s="13" t="s">
        <v>51</v>
      </c>
      <c r="CL32" s="13" t="s">
        <v>51</v>
      </c>
      <c r="CM32" s="13" t="s">
        <v>51</v>
      </c>
      <c r="CN32" s="13" t="s">
        <v>51</v>
      </c>
      <c r="CO32" s="13" t="s">
        <v>51</v>
      </c>
      <c r="CP32" s="13" t="s">
        <v>51</v>
      </c>
      <c r="CQ32" s="15"/>
    </row>
    <row r="33" spans="1:95" ht="38.25" hidden="1">
      <c r="A33" s="13" t="s">
        <v>187</v>
      </c>
      <c r="B33" s="14" t="s">
        <v>85</v>
      </c>
      <c r="C33" s="13" t="s">
        <v>58</v>
      </c>
      <c r="D33" s="13" t="s">
        <v>51</v>
      </c>
      <c r="E33" s="13" t="s">
        <v>51</v>
      </c>
      <c r="F33" s="13" t="s">
        <v>51</v>
      </c>
      <c r="G33" s="13" t="s">
        <v>51</v>
      </c>
      <c r="H33" s="13" t="s">
        <v>51</v>
      </c>
      <c r="I33" s="13" t="s">
        <v>51</v>
      </c>
      <c r="J33" s="13" t="s">
        <v>51</v>
      </c>
      <c r="K33" s="13" t="s">
        <v>51</v>
      </c>
      <c r="L33" s="13" t="s">
        <v>51</v>
      </c>
      <c r="M33" s="13" t="s">
        <v>51</v>
      </c>
      <c r="N33" s="13" t="s">
        <v>51</v>
      </c>
      <c r="O33" s="13" t="s">
        <v>51</v>
      </c>
      <c r="P33" s="13" t="s">
        <v>51</v>
      </c>
      <c r="Q33" s="13" t="s">
        <v>51</v>
      </c>
      <c r="R33" s="13" t="s">
        <v>51</v>
      </c>
      <c r="S33" s="13" t="s">
        <v>51</v>
      </c>
      <c r="T33" s="13" t="s">
        <v>51</v>
      </c>
      <c r="U33" s="13" t="s">
        <v>51</v>
      </c>
      <c r="V33" s="13" t="s">
        <v>51</v>
      </c>
      <c r="W33" s="13" t="s">
        <v>51</v>
      </c>
      <c r="X33" s="13" t="s">
        <v>51</v>
      </c>
      <c r="Y33" s="13" t="s">
        <v>51</v>
      </c>
      <c r="Z33" s="13" t="s">
        <v>51</v>
      </c>
      <c r="AA33" s="13" t="s">
        <v>51</v>
      </c>
      <c r="AB33" s="13" t="s">
        <v>51</v>
      </c>
      <c r="AC33" s="13" t="s">
        <v>51</v>
      </c>
      <c r="AD33" s="13" t="s">
        <v>51</v>
      </c>
      <c r="AE33" s="13" t="s">
        <v>51</v>
      </c>
      <c r="AF33" s="13" t="s">
        <v>51</v>
      </c>
      <c r="AG33" s="13" t="s">
        <v>51</v>
      </c>
      <c r="AH33" s="13" t="s">
        <v>51</v>
      </c>
      <c r="AI33" s="13" t="s">
        <v>51</v>
      </c>
      <c r="AJ33" s="13" t="s">
        <v>51</v>
      </c>
      <c r="AK33" s="13" t="s">
        <v>51</v>
      </c>
      <c r="AL33" s="13" t="s">
        <v>51</v>
      </c>
      <c r="AM33" s="13" t="s">
        <v>51</v>
      </c>
      <c r="AN33" s="13" t="s">
        <v>51</v>
      </c>
      <c r="AO33" s="13" t="s">
        <v>51</v>
      </c>
      <c r="AP33" s="13" t="s">
        <v>51</v>
      </c>
      <c r="AQ33" s="13" t="s">
        <v>51</v>
      </c>
      <c r="AR33" s="13" t="s">
        <v>51</v>
      </c>
      <c r="AS33" s="13" t="s">
        <v>51</v>
      </c>
      <c r="AT33" s="13" t="s">
        <v>51</v>
      </c>
      <c r="AU33" s="13" t="s">
        <v>51</v>
      </c>
      <c r="AV33" s="13" t="s">
        <v>51</v>
      </c>
      <c r="AW33" s="13" t="s">
        <v>51</v>
      </c>
      <c r="AX33" s="13" t="s">
        <v>51</v>
      </c>
      <c r="AY33" s="13" t="s">
        <v>51</v>
      </c>
      <c r="AZ33" s="13" t="s">
        <v>51</v>
      </c>
      <c r="BA33" s="13" t="s">
        <v>51</v>
      </c>
      <c r="BB33" s="13" t="s">
        <v>51</v>
      </c>
      <c r="BC33" s="13" t="s">
        <v>51</v>
      </c>
      <c r="BD33" s="13" t="s">
        <v>51</v>
      </c>
      <c r="BE33" s="13" t="s">
        <v>51</v>
      </c>
      <c r="BF33" s="13" t="s">
        <v>51</v>
      </c>
      <c r="BG33" s="13" t="s">
        <v>51</v>
      </c>
      <c r="BH33" s="13" t="s">
        <v>51</v>
      </c>
      <c r="BI33" s="13" t="s">
        <v>51</v>
      </c>
      <c r="BJ33" s="13" t="s">
        <v>51</v>
      </c>
      <c r="BK33" s="13" t="s">
        <v>51</v>
      </c>
      <c r="BL33" s="13" t="s">
        <v>51</v>
      </c>
      <c r="BM33" s="13" t="s">
        <v>51</v>
      </c>
      <c r="BN33" s="13" t="s">
        <v>51</v>
      </c>
      <c r="BO33" s="13" t="s">
        <v>51</v>
      </c>
      <c r="BP33" s="13" t="s">
        <v>51</v>
      </c>
      <c r="BQ33" s="13" t="s">
        <v>51</v>
      </c>
      <c r="BR33" s="13" t="s">
        <v>51</v>
      </c>
      <c r="BS33" s="13" t="s">
        <v>51</v>
      </c>
      <c r="BT33" s="13" t="s">
        <v>51</v>
      </c>
      <c r="BU33" s="13" t="s">
        <v>51</v>
      </c>
      <c r="BV33" s="13" t="s">
        <v>51</v>
      </c>
      <c r="BW33" s="13" t="s">
        <v>51</v>
      </c>
      <c r="BX33" s="13" t="s">
        <v>51</v>
      </c>
      <c r="BY33" s="13" t="s">
        <v>51</v>
      </c>
      <c r="BZ33" s="13" t="s">
        <v>51</v>
      </c>
      <c r="CA33" s="13" t="s">
        <v>51</v>
      </c>
      <c r="CB33" s="13" t="s">
        <v>51</v>
      </c>
      <c r="CC33" s="13" t="s">
        <v>51</v>
      </c>
      <c r="CD33" s="13" t="s">
        <v>51</v>
      </c>
      <c r="CE33" s="13" t="s">
        <v>51</v>
      </c>
      <c r="CF33" s="13" t="s">
        <v>51</v>
      </c>
      <c r="CG33" s="13" t="s">
        <v>51</v>
      </c>
      <c r="CH33" s="13" t="s">
        <v>51</v>
      </c>
      <c r="CI33" s="13" t="s">
        <v>51</v>
      </c>
      <c r="CJ33" s="13" t="s">
        <v>51</v>
      </c>
      <c r="CK33" s="13" t="s">
        <v>51</v>
      </c>
      <c r="CL33" s="13" t="s">
        <v>51</v>
      </c>
      <c r="CM33" s="13" t="s">
        <v>51</v>
      </c>
      <c r="CN33" s="13" t="s">
        <v>51</v>
      </c>
      <c r="CO33" s="13" t="s">
        <v>51</v>
      </c>
      <c r="CP33" s="13" t="s">
        <v>51</v>
      </c>
      <c r="CQ33" s="15"/>
    </row>
    <row r="34" spans="1:95" ht="38.25" hidden="1">
      <c r="A34" s="13" t="s">
        <v>187</v>
      </c>
      <c r="B34" s="14" t="s">
        <v>86</v>
      </c>
      <c r="C34" s="13" t="s">
        <v>58</v>
      </c>
      <c r="D34" s="13" t="s">
        <v>51</v>
      </c>
      <c r="E34" s="13" t="s">
        <v>51</v>
      </c>
      <c r="F34" s="13" t="s">
        <v>51</v>
      </c>
      <c r="G34" s="13" t="s">
        <v>51</v>
      </c>
      <c r="H34" s="13" t="s">
        <v>51</v>
      </c>
      <c r="I34" s="13" t="s">
        <v>51</v>
      </c>
      <c r="J34" s="13" t="s">
        <v>51</v>
      </c>
      <c r="K34" s="13" t="s">
        <v>51</v>
      </c>
      <c r="L34" s="13" t="s">
        <v>51</v>
      </c>
      <c r="M34" s="13" t="s">
        <v>51</v>
      </c>
      <c r="N34" s="13" t="s">
        <v>51</v>
      </c>
      <c r="O34" s="13" t="s">
        <v>51</v>
      </c>
      <c r="P34" s="13" t="s">
        <v>51</v>
      </c>
      <c r="Q34" s="13" t="s">
        <v>51</v>
      </c>
      <c r="R34" s="13" t="s">
        <v>51</v>
      </c>
      <c r="S34" s="13" t="s">
        <v>51</v>
      </c>
      <c r="T34" s="13" t="s">
        <v>51</v>
      </c>
      <c r="U34" s="13" t="s">
        <v>51</v>
      </c>
      <c r="V34" s="13" t="s">
        <v>51</v>
      </c>
      <c r="W34" s="13" t="s">
        <v>51</v>
      </c>
      <c r="X34" s="13" t="s">
        <v>51</v>
      </c>
      <c r="Y34" s="13" t="s">
        <v>51</v>
      </c>
      <c r="Z34" s="13" t="s">
        <v>51</v>
      </c>
      <c r="AA34" s="13" t="s">
        <v>51</v>
      </c>
      <c r="AB34" s="13" t="s">
        <v>51</v>
      </c>
      <c r="AC34" s="13" t="s">
        <v>51</v>
      </c>
      <c r="AD34" s="13" t="s">
        <v>51</v>
      </c>
      <c r="AE34" s="13" t="s">
        <v>51</v>
      </c>
      <c r="AF34" s="13" t="s">
        <v>51</v>
      </c>
      <c r="AG34" s="13" t="s">
        <v>51</v>
      </c>
      <c r="AH34" s="13" t="s">
        <v>51</v>
      </c>
      <c r="AI34" s="13" t="s">
        <v>51</v>
      </c>
      <c r="AJ34" s="13" t="s">
        <v>51</v>
      </c>
      <c r="AK34" s="13" t="s">
        <v>51</v>
      </c>
      <c r="AL34" s="13" t="s">
        <v>51</v>
      </c>
      <c r="AM34" s="13" t="s">
        <v>51</v>
      </c>
      <c r="AN34" s="13" t="s">
        <v>51</v>
      </c>
      <c r="AO34" s="13" t="s">
        <v>51</v>
      </c>
      <c r="AP34" s="13" t="s">
        <v>51</v>
      </c>
      <c r="AQ34" s="13" t="s">
        <v>51</v>
      </c>
      <c r="AR34" s="13" t="s">
        <v>51</v>
      </c>
      <c r="AS34" s="13" t="s">
        <v>51</v>
      </c>
      <c r="AT34" s="13" t="s">
        <v>51</v>
      </c>
      <c r="AU34" s="13" t="s">
        <v>51</v>
      </c>
      <c r="AV34" s="13" t="s">
        <v>51</v>
      </c>
      <c r="AW34" s="13" t="s">
        <v>51</v>
      </c>
      <c r="AX34" s="13" t="s">
        <v>51</v>
      </c>
      <c r="AY34" s="13" t="s">
        <v>51</v>
      </c>
      <c r="AZ34" s="13" t="s">
        <v>51</v>
      </c>
      <c r="BA34" s="13" t="s">
        <v>51</v>
      </c>
      <c r="BB34" s="13" t="s">
        <v>51</v>
      </c>
      <c r="BC34" s="13" t="s">
        <v>51</v>
      </c>
      <c r="BD34" s="13" t="s">
        <v>51</v>
      </c>
      <c r="BE34" s="13" t="s">
        <v>51</v>
      </c>
      <c r="BF34" s="13" t="s">
        <v>51</v>
      </c>
      <c r="BG34" s="13" t="s">
        <v>51</v>
      </c>
      <c r="BH34" s="13" t="s">
        <v>51</v>
      </c>
      <c r="BI34" s="13" t="s">
        <v>51</v>
      </c>
      <c r="BJ34" s="13" t="s">
        <v>51</v>
      </c>
      <c r="BK34" s="13" t="s">
        <v>51</v>
      </c>
      <c r="BL34" s="13" t="s">
        <v>51</v>
      </c>
      <c r="BM34" s="13" t="s">
        <v>51</v>
      </c>
      <c r="BN34" s="13" t="s">
        <v>51</v>
      </c>
      <c r="BO34" s="13" t="s">
        <v>51</v>
      </c>
      <c r="BP34" s="13" t="s">
        <v>51</v>
      </c>
      <c r="BQ34" s="13" t="s">
        <v>51</v>
      </c>
      <c r="BR34" s="13" t="s">
        <v>51</v>
      </c>
      <c r="BS34" s="13" t="s">
        <v>51</v>
      </c>
      <c r="BT34" s="13" t="s">
        <v>51</v>
      </c>
      <c r="BU34" s="13" t="s">
        <v>51</v>
      </c>
      <c r="BV34" s="13" t="s">
        <v>51</v>
      </c>
      <c r="BW34" s="13" t="s">
        <v>51</v>
      </c>
      <c r="BX34" s="13" t="s">
        <v>51</v>
      </c>
      <c r="BY34" s="13" t="s">
        <v>51</v>
      </c>
      <c r="BZ34" s="13" t="s">
        <v>51</v>
      </c>
      <c r="CA34" s="13" t="s">
        <v>51</v>
      </c>
      <c r="CB34" s="13" t="s">
        <v>51</v>
      </c>
      <c r="CC34" s="13" t="s">
        <v>51</v>
      </c>
      <c r="CD34" s="13" t="s">
        <v>51</v>
      </c>
      <c r="CE34" s="13" t="s">
        <v>51</v>
      </c>
      <c r="CF34" s="13" t="s">
        <v>51</v>
      </c>
      <c r="CG34" s="13" t="s">
        <v>51</v>
      </c>
      <c r="CH34" s="13" t="s">
        <v>51</v>
      </c>
      <c r="CI34" s="13" t="s">
        <v>51</v>
      </c>
      <c r="CJ34" s="13" t="s">
        <v>51</v>
      </c>
      <c r="CK34" s="13" t="s">
        <v>51</v>
      </c>
      <c r="CL34" s="13" t="s">
        <v>51</v>
      </c>
      <c r="CM34" s="13" t="s">
        <v>51</v>
      </c>
      <c r="CN34" s="13" t="s">
        <v>51</v>
      </c>
      <c r="CO34" s="13" t="s">
        <v>51</v>
      </c>
      <c r="CP34" s="13" t="s">
        <v>51</v>
      </c>
      <c r="CQ34" s="15"/>
    </row>
    <row r="35" spans="1:95" ht="15.75" hidden="1">
      <c r="A35" s="75" t="s">
        <v>188</v>
      </c>
      <c r="B35" s="14" t="s">
        <v>83</v>
      </c>
      <c r="C35" s="75" t="s">
        <v>58</v>
      </c>
      <c r="D35" s="75" t="s">
        <v>51</v>
      </c>
      <c r="E35" s="75" t="s">
        <v>51</v>
      </c>
      <c r="F35" s="75" t="s">
        <v>51</v>
      </c>
      <c r="G35" s="75" t="s">
        <v>51</v>
      </c>
      <c r="H35" s="75" t="s">
        <v>51</v>
      </c>
      <c r="I35" s="75" t="s">
        <v>51</v>
      </c>
      <c r="J35" s="75" t="s">
        <v>51</v>
      </c>
      <c r="K35" s="75" t="s">
        <v>51</v>
      </c>
      <c r="L35" s="75" t="s">
        <v>51</v>
      </c>
      <c r="M35" s="75" t="s">
        <v>51</v>
      </c>
      <c r="N35" s="75" t="s">
        <v>51</v>
      </c>
      <c r="O35" s="75" t="s">
        <v>51</v>
      </c>
      <c r="P35" s="75" t="s">
        <v>51</v>
      </c>
      <c r="Q35" s="75" t="s">
        <v>51</v>
      </c>
      <c r="R35" s="75" t="s">
        <v>51</v>
      </c>
      <c r="S35" s="75" t="s">
        <v>51</v>
      </c>
      <c r="T35" s="75" t="s">
        <v>51</v>
      </c>
      <c r="U35" s="75" t="s">
        <v>51</v>
      </c>
      <c r="V35" s="75" t="s">
        <v>51</v>
      </c>
      <c r="W35" s="75" t="s">
        <v>51</v>
      </c>
      <c r="X35" s="75" t="s">
        <v>51</v>
      </c>
      <c r="Y35" s="75" t="s">
        <v>51</v>
      </c>
      <c r="Z35" s="75" t="s">
        <v>51</v>
      </c>
      <c r="AA35" s="75" t="s">
        <v>51</v>
      </c>
      <c r="AB35" s="75" t="s">
        <v>51</v>
      </c>
      <c r="AC35" s="75" t="s">
        <v>51</v>
      </c>
      <c r="AD35" s="75" t="s">
        <v>51</v>
      </c>
      <c r="AE35" s="75" t="s">
        <v>51</v>
      </c>
      <c r="AF35" s="75" t="s">
        <v>51</v>
      </c>
      <c r="AG35" s="75" t="s">
        <v>51</v>
      </c>
      <c r="AH35" s="75" t="s">
        <v>51</v>
      </c>
      <c r="AI35" s="75" t="s">
        <v>51</v>
      </c>
      <c r="AJ35" s="75" t="s">
        <v>51</v>
      </c>
      <c r="AK35" s="75" t="s">
        <v>51</v>
      </c>
      <c r="AL35" s="75" t="s">
        <v>51</v>
      </c>
      <c r="AM35" s="75" t="s">
        <v>51</v>
      </c>
      <c r="AN35" s="75" t="s">
        <v>51</v>
      </c>
      <c r="AO35" s="75" t="s">
        <v>51</v>
      </c>
      <c r="AP35" s="75" t="s">
        <v>51</v>
      </c>
      <c r="AQ35" s="75" t="s">
        <v>51</v>
      </c>
      <c r="AR35" s="75" t="s">
        <v>51</v>
      </c>
      <c r="AS35" s="75" t="s">
        <v>51</v>
      </c>
      <c r="AT35" s="75" t="s">
        <v>51</v>
      </c>
      <c r="AU35" s="75" t="s">
        <v>51</v>
      </c>
      <c r="AV35" s="75" t="s">
        <v>51</v>
      </c>
      <c r="AW35" s="75" t="s">
        <v>51</v>
      </c>
      <c r="AX35" s="75" t="s">
        <v>51</v>
      </c>
      <c r="AY35" s="75" t="s">
        <v>51</v>
      </c>
      <c r="AZ35" s="75" t="s">
        <v>51</v>
      </c>
      <c r="BA35" s="75" t="s">
        <v>51</v>
      </c>
      <c r="BB35" s="75" t="s">
        <v>51</v>
      </c>
      <c r="BC35" s="75" t="s">
        <v>51</v>
      </c>
      <c r="BD35" s="75" t="s">
        <v>51</v>
      </c>
      <c r="BE35" s="75" t="s">
        <v>51</v>
      </c>
      <c r="BF35" s="75" t="s">
        <v>51</v>
      </c>
      <c r="BG35" s="75" t="s">
        <v>51</v>
      </c>
      <c r="BH35" s="75" t="s">
        <v>51</v>
      </c>
      <c r="BI35" s="75" t="s">
        <v>51</v>
      </c>
      <c r="BJ35" s="75" t="s">
        <v>51</v>
      </c>
      <c r="BK35" s="75" t="s">
        <v>51</v>
      </c>
      <c r="BL35" s="75" t="s">
        <v>51</v>
      </c>
      <c r="BM35" s="75" t="s">
        <v>51</v>
      </c>
      <c r="BN35" s="75" t="s">
        <v>51</v>
      </c>
      <c r="BO35" s="75" t="s">
        <v>51</v>
      </c>
      <c r="BP35" s="75" t="s">
        <v>51</v>
      </c>
      <c r="BQ35" s="75" t="s">
        <v>51</v>
      </c>
      <c r="BR35" s="75" t="s">
        <v>51</v>
      </c>
      <c r="BS35" s="75" t="s">
        <v>51</v>
      </c>
      <c r="BT35" s="75" t="s">
        <v>51</v>
      </c>
      <c r="BU35" s="75" t="s">
        <v>51</v>
      </c>
      <c r="BV35" s="75" t="s">
        <v>51</v>
      </c>
      <c r="BW35" s="75" t="s">
        <v>51</v>
      </c>
      <c r="BX35" s="75" t="s">
        <v>51</v>
      </c>
      <c r="BY35" s="75" t="s">
        <v>51</v>
      </c>
      <c r="BZ35" s="75" t="s">
        <v>51</v>
      </c>
      <c r="CA35" s="75" t="s">
        <v>51</v>
      </c>
      <c r="CB35" s="75" t="s">
        <v>51</v>
      </c>
      <c r="CC35" s="75" t="s">
        <v>51</v>
      </c>
      <c r="CD35" s="75" t="s">
        <v>51</v>
      </c>
      <c r="CE35" s="75" t="s">
        <v>51</v>
      </c>
      <c r="CF35" s="75" t="s">
        <v>51</v>
      </c>
      <c r="CG35" s="75" t="s">
        <v>51</v>
      </c>
      <c r="CH35" s="75" t="s">
        <v>51</v>
      </c>
      <c r="CI35" s="75" t="s">
        <v>51</v>
      </c>
      <c r="CJ35" s="75" t="s">
        <v>51</v>
      </c>
      <c r="CK35" s="75" t="s">
        <v>51</v>
      </c>
      <c r="CL35" s="75" t="s">
        <v>51</v>
      </c>
      <c r="CM35" s="75" t="s">
        <v>51</v>
      </c>
      <c r="CN35" s="75" t="s">
        <v>51</v>
      </c>
      <c r="CO35" s="75" t="s">
        <v>51</v>
      </c>
      <c r="CP35" s="75" t="s">
        <v>51</v>
      </c>
      <c r="CQ35" s="23"/>
    </row>
    <row r="36" spans="1:95" ht="38.25" hidden="1">
      <c r="A36" s="13" t="s">
        <v>160</v>
      </c>
      <c r="B36" s="14" t="s">
        <v>84</v>
      </c>
      <c r="C36" s="13" t="s">
        <v>58</v>
      </c>
      <c r="D36" s="13" t="s">
        <v>51</v>
      </c>
      <c r="E36" s="13" t="s">
        <v>51</v>
      </c>
      <c r="F36" s="13" t="s">
        <v>51</v>
      </c>
      <c r="G36" s="13" t="s">
        <v>51</v>
      </c>
      <c r="H36" s="13" t="s">
        <v>51</v>
      </c>
      <c r="I36" s="13" t="s">
        <v>51</v>
      </c>
      <c r="J36" s="13" t="s">
        <v>51</v>
      </c>
      <c r="K36" s="13" t="s">
        <v>51</v>
      </c>
      <c r="L36" s="13" t="s">
        <v>51</v>
      </c>
      <c r="M36" s="13" t="s">
        <v>51</v>
      </c>
      <c r="N36" s="13" t="s">
        <v>51</v>
      </c>
      <c r="O36" s="13" t="s">
        <v>51</v>
      </c>
      <c r="P36" s="13" t="s">
        <v>51</v>
      </c>
      <c r="Q36" s="13" t="s">
        <v>51</v>
      </c>
      <c r="R36" s="13" t="s">
        <v>51</v>
      </c>
      <c r="S36" s="13" t="s">
        <v>51</v>
      </c>
      <c r="T36" s="13" t="s">
        <v>51</v>
      </c>
      <c r="U36" s="13" t="s">
        <v>51</v>
      </c>
      <c r="V36" s="13" t="s">
        <v>51</v>
      </c>
      <c r="W36" s="13" t="s">
        <v>51</v>
      </c>
      <c r="X36" s="13" t="s">
        <v>51</v>
      </c>
      <c r="Y36" s="13" t="s">
        <v>51</v>
      </c>
      <c r="Z36" s="13" t="s">
        <v>51</v>
      </c>
      <c r="AA36" s="13" t="s">
        <v>51</v>
      </c>
      <c r="AB36" s="13" t="s">
        <v>51</v>
      </c>
      <c r="AC36" s="13" t="s">
        <v>51</v>
      </c>
      <c r="AD36" s="13" t="s">
        <v>51</v>
      </c>
      <c r="AE36" s="13" t="s">
        <v>51</v>
      </c>
      <c r="AF36" s="13" t="s">
        <v>51</v>
      </c>
      <c r="AG36" s="13" t="s">
        <v>51</v>
      </c>
      <c r="AH36" s="13" t="s">
        <v>51</v>
      </c>
      <c r="AI36" s="13" t="s">
        <v>51</v>
      </c>
      <c r="AJ36" s="13" t="s">
        <v>51</v>
      </c>
      <c r="AK36" s="13" t="s">
        <v>51</v>
      </c>
      <c r="AL36" s="13" t="s">
        <v>51</v>
      </c>
      <c r="AM36" s="13" t="s">
        <v>51</v>
      </c>
      <c r="AN36" s="13" t="s">
        <v>51</v>
      </c>
      <c r="AO36" s="13" t="s">
        <v>51</v>
      </c>
      <c r="AP36" s="13" t="s">
        <v>51</v>
      </c>
      <c r="AQ36" s="13" t="s">
        <v>51</v>
      </c>
      <c r="AR36" s="13" t="s">
        <v>51</v>
      </c>
      <c r="AS36" s="13" t="s">
        <v>51</v>
      </c>
      <c r="AT36" s="13" t="s">
        <v>51</v>
      </c>
      <c r="AU36" s="13" t="s">
        <v>51</v>
      </c>
      <c r="AV36" s="13" t="s">
        <v>51</v>
      </c>
      <c r="AW36" s="13" t="s">
        <v>51</v>
      </c>
      <c r="AX36" s="13" t="s">
        <v>51</v>
      </c>
      <c r="AY36" s="13" t="s">
        <v>51</v>
      </c>
      <c r="AZ36" s="13" t="s">
        <v>51</v>
      </c>
      <c r="BA36" s="13" t="s">
        <v>51</v>
      </c>
      <c r="BB36" s="13" t="s">
        <v>51</v>
      </c>
      <c r="BC36" s="13" t="s">
        <v>51</v>
      </c>
      <c r="BD36" s="13" t="s">
        <v>51</v>
      </c>
      <c r="BE36" s="13" t="s">
        <v>51</v>
      </c>
      <c r="BF36" s="13" t="s">
        <v>51</v>
      </c>
      <c r="BG36" s="13" t="s">
        <v>51</v>
      </c>
      <c r="BH36" s="13" t="s">
        <v>51</v>
      </c>
      <c r="BI36" s="13" t="s">
        <v>51</v>
      </c>
      <c r="BJ36" s="13" t="s">
        <v>51</v>
      </c>
      <c r="BK36" s="13" t="s">
        <v>51</v>
      </c>
      <c r="BL36" s="13" t="s">
        <v>51</v>
      </c>
      <c r="BM36" s="13" t="s">
        <v>51</v>
      </c>
      <c r="BN36" s="13" t="s">
        <v>51</v>
      </c>
      <c r="BO36" s="13" t="s">
        <v>51</v>
      </c>
      <c r="BP36" s="13" t="s">
        <v>51</v>
      </c>
      <c r="BQ36" s="13" t="s">
        <v>51</v>
      </c>
      <c r="BR36" s="13" t="s">
        <v>51</v>
      </c>
      <c r="BS36" s="13" t="s">
        <v>51</v>
      </c>
      <c r="BT36" s="13" t="s">
        <v>51</v>
      </c>
      <c r="BU36" s="13" t="s">
        <v>51</v>
      </c>
      <c r="BV36" s="13" t="s">
        <v>51</v>
      </c>
      <c r="BW36" s="13" t="s">
        <v>51</v>
      </c>
      <c r="BX36" s="13" t="s">
        <v>51</v>
      </c>
      <c r="BY36" s="13" t="s">
        <v>51</v>
      </c>
      <c r="BZ36" s="13" t="s">
        <v>51</v>
      </c>
      <c r="CA36" s="13" t="s">
        <v>51</v>
      </c>
      <c r="CB36" s="13" t="s">
        <v>51</v>
      </c>
      <c r="CC36" s="13" t="s">
        <v>51</v>
      </c>
      <c r="CD36" s="13" t="s">
        <v>51</v>
      </c>
      <c r="CE36" s="13" t="s">
        <v>51</v>
      </c>
      <c r="CF36" s="13" t="s">
        <v>51</v>
      </c>
      <c r="CG36" s="13" t="s">
        <v>51</v>
      </c>
      <c r="CH36" s="13" t="s">
        <v>51</v>
      </c>
      <c r="CI36" s="13" t="s">
        <v>51</v>
      </c>
      <c r="CJ36" s="13" t="s">
        <v>51</v>
      </c>
      <c r="CK36" s="13" t="s">
        <v>51</v>
      </c>
      <c r="CL36" s="13" t="s">
        <v>51</v>
      </c>
      <c r="CM36" s="13" t="s">
        <v>51</v>
      </c>
      <c r="CN36" s="13" t="s">
        <v>51</v>
      </c>
      <c r="CO36" s="13" t="s">
        <v>51</v>
      </c>
      <c r="CP36" s="13" t="s">
        <v>51</v>
      </c>
      <c r="CQ36" s="15"/>
    </row>
    <row r="37" spans="1:95" ht="38.25" hidden="1">
      <c r="A37" s="13" t="s">
        <v>188</v>
      </c>
      <c r="B37" s="14" t="s">
        <v>85</v>
      </c>
      <c r="C37" s="13" t="s">
        <v>58</v>
      </c>
      <c r="D37" s="13" t="s">
        <v>51</v>
      </c>
      <c r="E37" s="13" t="s">
        <v>51</v>
      </c>
      <c r="F37" s="13" t="s">
        <v>51</v>
      </c>
      <c r="G37" s="13" t="s">
        <v>51</v>
      </c>
      <c r="H37" s="13" t="s">
        <v>51</v>
      </c>
      <c r="I37" s="13" t="s">
        <v>51</v>
      </c>
      <c r="J37" s="13" t="s">
        <v>51</v>
      </c>
      <c r="K37" s="13" t="s">
        <v>51</v>
      </c>
      <c r="L37" s="13" t="s">
        <v>51</v>
      </c>
      <c r="M37" s="13" t="s">
        <v>51</v>
      </c>
      <c r="N37" s="13" t="s">
        <v>51</v>
      </c>
      <c r="O37" s="13" t="s">
        <v>51</v>
      </c>
      <c r="P37" s="13" t="s">
        <v>51</v>
      </c>
      <c r="Q37" s="13" t="s">
        <v>51</v>
      </c>
      <c r="R37" s="13" t="s">
        <v>51</v>
      </c>
      <c r="S37" s="13" t="s">
        <v>51</v>
      </c>
      <c r="T37" s="13" t="s">
        <v>51</v>
      </c>
      <c r="U37" s="13" t="s">
        <v>51</v>
      </c>
      <c r="V37" s="13" t="s">
        <v>51</v>
      </c>
      <c r="W37" s="13" t="s">
        <v>51</v>
      </c>
      <c r="X37" s="13" t="s">
        <v>51</v>
      </c>
      <c r="Y37" s="13" t="s">
        <v>51</v>
      </c>
      <c r="Z37" s="13" t="s">
        <v>51</v>
      </c>
      <c r="AA37" s="13" t="s">
        <v>51</v>
      </c>
      <c r="AB37" s="13" t="s">
        <v>51</v>
      </c>
      <c r="AC37" s="13" t="s">
        <v>51</v>
      </c>
      <c r="AD37" s="13" t="s">
        <v>51</v>
      </c>
      <c r="AE37" s="13" t="s">
        <v>51</v>
      </c>
      <c r="AF37" s="13" t="s">
        <v>51</v>
      </c>
      <c r="AG37" s="13" t="s">
        <v>51</v>
      </c>
      <c r="AH37" s="13" t="s">
        <v>51</v>
      </c>
      <c r="AI37" s="13" t="s">
        <v>51</v>
      </c>
      <c r="AJ37" s="13" t="s">
        <v>51</v>
      </c>
      <c r="AK37" s="13" t="s">
        <v>51</v>
      </c>
      <c r="AL37" s="13" t="s">
        <v>51</v>
      </c>
      <c r="AM37" s="13" t="s">
        <v>51</v>
      </c>
      <c r="AN37" s="13" t="s">
        <v>51</v>
      </c>
      <c r="AO37" s="13" t="s">
        <v>51</v>
      </c>
      <c r="AP37" s="13" t="s">
        <v>51</v>
      </c>
      <c r="AQ37" s="13" t="s">
        <v>51</v>
      </c>
      <c r="AR37" s="13" t="s">
        <v>51</v>
      </c>
      <c r="AS37" s="13" t="s">
        <v>51</v>
      </c>
      <c r="AT37" s="13" t="s">
        <v>51</v>
      </c>
      <c r="AU37" s="13" t="s">
        <v>51</v>
      </c>
      <c r="AV37" s="13" t="s">
        <v>51</v>
      </c>
      <c r="AW37" s="13" t="s">
        <v>51</v>
      </c>
      <c r="AX37" s="13" t="s">
        <v>51</v>
      </c>
      <c r="AY37" s="13" t="s">
        <v>51</v>
      </c>
      <c r="AZ37" s="13" t="s">
        <v>51</v>
      </c>
      <c r="BA37" s="13" t="s">
        <v>51</v>
      </c>
      <c r="BB37" s="13" t="s">
        <v>51</v>
      </c>
      <c r="BC37" s="13" t="s">
        <v>51</v>
      </c>
      <c r="BD37" s="13" t="s">
        <v>51</v>
      </c>
      <c r="BE37" s="13" t="s">
        <v>51</v>
      </c>
      <c r="BF37" s="13" t="s">
        <v>51</v>
      </c>
      <c r="BG37" s="13" t="s">
        <v>51</v>
      </c>
      <c r="BH37" s="13" t="s">
        <v>51</v>
      </c>
      <c r="BI37" s="13" t="s">
        <v>51</v>
      </c>
      <c r="BJ37" s="13" t="s">
        <v>51</v>
      </c>
      <c r="BK37" s="13" t="s">
        <v>51</v>
      </c>
      <c r="BL37" s="13" t="s">
        <v>51</v>
      </c>
      <c r="BM37" s="13" t="s">
        <v>51</v>
      </c>
      <c r="BN37" s="13" t="s">
        <v>51</v>
      </c>
      <c r="BO37" s="13" t="s">
        <v>51</v>
      </c>
      <c r="BP37" s="13" t="s">
        <v>51</v>
      </c>
      <c r="BQ37" s="13" t="s">
        <v>51</v>
      </c>
      <c r="BR37" s="13" t="s">
        <v>51</v>
      </c>
      <c r="BS37" s="13" t="s">
        <v>51</v>
      </c>
      <c r="BT37" s="13" t="s">
        <v>51</v>
      </c>
      <c r="BU37" s="13" t="s">
        <v>51</v>
      </c>
      <c r="BV37" s="13" t="s">
        <v>51</v>
      </c>
      <c r="BW37" s="13" t="s">
        <v>51</v>
      </c>
      <c r="BX37" s="13" t="s">
        <v>51</v>
      </c>
      <c r="BY37" s="13" t="s">
        <v>51</v>
      </c>
      <c r="BZ37" s="13" t="s">
        <v>51</v>
      </c>
      <c r="CA37" s="13" t="s">
        <v>51</v>
      </c>
      <c r="CB37" s="13" t="s">
        <v>51</v>
      </c>
      <c r="CC37" s="13" t="s">
        <v>51</v>
      </c>
      <c r="CD37" s="13" t="s">
        <v>51</v>
      </c>
      <c r="CE37" s="13" t="s">
        <v>51</v>
      </c>
      <c r="CF37" s="13" t="s">
        <v>51</v>
      </c>
      <c r="CG37" s="13" t="s">
        <v>51</v>
      </c>
      <c r="CH37" s="13" t="s">
        <v>51</v>
      </c>
      <c r="CI37" s="13" t="s">
        <v>51</v>
      </c>
      <c r="CJ37" s="13" t="s">
        <v>51</v>
      </c>
      <c r="CK37" s="13" t="s">
        <v>51</v>
      </c>
      <c r="CL37" s="13" t="s">
        <v>51</v>
      </c>
      <c r="CM37" s="13" t="s">
        <v>51</v>
      </c>
      <c r="CN37" s="13" t="s">
        <v>51</v>
      </c>
      <c r="CO37" s="13" t="s">
        <v>51</v>
      </c>
      <c r="CP37" s="13" t="s">
        <v>51</v>
      </c>
      <c r="CQ37" s="15"/>
    </row>
    <row r="38" spans="1:95" ht="38.25" hidden="1">
      <c r="A38" s="13" t="s">
        <v>188</v>
      </c>
      <c r="B38" s="14" t="s">
        <v>87</v>
      </c>
      <c r="C38" s="13" t="s">
        <v>58</v>
      </c>
      <c r="D38" s="13" t="s">
        <v>51</v>
      </c>
      <c r="E38" s="13" t="s">
        <v>51</v>
      </c>
      <c r="F38" s="13" t="s">
        <v>51</v>
      </c>
      <c r="G38" s="13" t="s">
        <v>51</v>
      </c>
      <c r="H38" s="13" t="s">
        <v>51</v>
      </c>
      <c r="I38" s="13" t="s">
        <v>51</v>
      </c>
      <c r="J38" s="13" t="s">
        <v>51</v>
      </c>
      <c r="K38" s="13" t="s">
        <v>51</v>
      </c>
      <c r="L38" s="13" t="s">
        <v>51</v>
      </c>
      <c r="M38" s="13" t="s">
        <v>51</v>
      </c>
      <c r="N38" s="13" t="s">
        <v>51</v>
      </c>
      <c r="O38" s="13" t="s">
        <v>51</v>
      </c>
      <c r="P38" s="13" t="s">
        <v>51</v>
      </c>
      <c r="Q38" s="13" t="s">
        <v>51</v>
      </c>
      <c r="R38" s="13" t="s">
        <v>51</v>
      </c>
      <c r="S38" s="13" t="s">
        <v>51</v>
      </c>
      <c r="T38" s="13" t="s">
        <v>51</v>
      </c>
      <c r="U38" s="13" t="s">
        <v>51</v>
      </c>
      <c r="V38" s="13" t="s">
        <v>51</v>
      </c>
      <c r="W38" s="13" t="s">
        <v>51</v>
      </c>
      <c r="X38" s="13" t="s">
        <v>51</v>
      </c>
      <c r="Y38" s="13" t="s">
        <v>51</v>
      </c>
      <c r="Z38" s="13" t="s">
        <v>51</v>
      </c>
      <c r="AA38" s="13" t="s">
        <v>51</v>
      </c>
      <c r="AB38" s="13" t="s">
        <v>51</v>
      </c>
      <c r="AC38" s="13" t="s">
        <v>51</v>
      </c>
      <c r="AD38" s="13" t="s">
        <v>51</v>
      </c>
      <c r="AE38" s="13" t="s">
        <v>51</v>
      </c>
      <c r="AF38" s="13" t="s">
        <v>51</v>
      </c>
      <c r="AG38" s="13" t="s">
        <v>51</v>
      </c>
      <c r="AH38" s="13" t="s">
        <v>51</v>
      </c>
      <c r="AI38" s="13" t="s">
        <v>51</v>
      </c>
      <c r="AJ38" s="13" t="s">
        <v>51</v>
      </c>
      <c r="AK38" s="13" t="s">
        <v>51</v>
      </c>
      <c r="AL38" s="13" t="s">
        <v>51</v>
      </c>
      <c r="AM38" s="13" t="s">
        <v>51</v>
      </c>
      <c r="AN38" s="13" t="s">
        <v>51</v>
      </c>
      <c r="AO38" s="13" t="s">
        <v>51</v>
      </c>
      <c r="AP38" s="13" t="s">
        <v>51</v>
      </c>
      <c r="AQ38" s="13" t="s">
        <v>51</v>
      </c>
      <c r="AR38" s="13" t="s">
        <v>51</v>
      </c>
      <c r="AS38" s="13" t="s">
        <v>51</v>
      </c>
      <c r="AT38" s="13" t="s">
        <v>51</v>
      </c>
      <c r="AU38" s="13" t="s">
        <v>51</v>
      </c>
      <c r="AV38" s="13" t="s">
        <v>51</v>
      </c>
      <c r="AW38" s="13" t="s">
        <v>51</v>
      </c>
      <c r="AX38" s="13" t="s">
        <v>51</v>
      </c>
      <c r="AY38" s="13" t="s">
        <v>51</v>
      </c>
      <c r="AZ38" s="13" t="s">
        <v>51</v>
      </c>
      <c r="BA38" s="13" t="s">
        <v>51</v>
      </c>
      <c r="BB38" s="13" t="s">
        <v>51</v>
      </c>
      <c r="BC38" s="13" t="s">
        <v>51</v>
      </c>
      <c r="BD38" s="13" t="s">
        <v>51</v>
      </c>
      <c r="BE38" s="13" t="s">
        <v>51</v>
      </c>
      <c r="BF38" s="13" t="s">
        <v>51</v>
      </c>
      <c r="BG38" s="13" t="s">
        <v>51</v>
      </c>
      <c r="BH38" s="13" t="s">
        <v>51</v>
      </c>
      <c r="BI38" s="13" t="s">
        <v>51</v>
      </c>
      <c r="BJ38" s="13" t="s">
        <v>51</v>
      </c>
      <c r="BK38" s="13" t="s">
        <v>51</v>
      </c>
      <c r="BL38" s="13" t="s">
        <v>51</v>
      </c>
      <c r="BM38" s="13" t="s">
        <v>51</v>
      </c>
      <c r="BN38" s="13" t="s">
        <v>51</v>
      </c>
      <c r="BO38" s="13" t="s">
        <v>51</v>
      </c>
      <c r="BP38" s="13" t="s">
        <v>51</v>
      </c>
      <c r="BQ38" s="13" t="s">
        <v>51</v>
      </c>
      <c r="BR38" s="13" t="s">
        <v>51</v>
      </c>
      <c r="BS38" s="13" t="s">
        <v>51</v>
      </c>
      <c r="BT38" s="13" t="s">
        <v>51</v>
      </c>
      <c r="BU38" s="13" t="s">
        <v>51</v>
      </c>
      <c r="BV38" s="13" t="s">
        <v>51</v>
      </c>
      <c r="BW38" s="13" t="s">
        <v>51</v>
      </c>
      <c r="BX38" s="13" t="s">
        <v>51</v>
      </c>
      <c r="BY38" s="13" t="s">
        <v>51</v>
      </c>
      <c r="BZ38" s="13" t="s">
        <v>51</v>
      </c>
      <c r="CA38" s="13" t="s">
        <v>51</v>
      </c>
      <c r="CB38" s="13" t="s">
        <v>51</v>
      </c>
      <c r="CC38" s="13" t="s">
        <v>51</v>
      </c>
      <c r="CD38" s="13" t="s">
        <v>51</v>
      </c>
      <c r="CE38" s="13" t="s">
        <v>51</v>
      </c>
      <c r="CF38" s="13" t="s">
        <v>51</v>
      </c>
      <c r="CG38" s="13" t="s">
        <v>51</v>
      </c>
      <c r="CH38" s="13" t="s">
        <v>51</v>
      </c>
      <c r="CI38" s="13" t="s">
        <v>51</v>
      </c>
      <c r="CJ38" s="13" t="s">
        <v>51</v>
      </c>
      <c r="CK38" s="13" t="s">
        <v>51</v>
      </c>
      <c r="CL38" s="13" t="s">
        <v>51</v>
      </c>
      <c r="CM38" s="13" t="s">
        <v>51</v>
      </c>
      <c r="CN38" s="13" t="s">
        <v>51</v>
      </c>
      <c r="CO38" s="13" t="s">
        <v>51</v>
      </c>
      <c r="CP38" s="13" t="s">
        <v>51</v>
      </c>
      <c r="CQ38" s="15"/>
    </row>
    <row r="39" spans="1:95" ht="25.5" hidden="1">
      <c r="A39" s="13" t="s">
        <v>161</v>
      </c>
      <c r="B39" s="14" t="s">
        <v>89</v>
      </c>
      <c r="C39" s="13" t="s">
        <v>58</v>
      </c>
      <c r="D39" s="13" t="s">
        <v>51</v>
      </c>
      <c r="E39" s="13" t="s">
        <v>51</v>
      </c>
      <c r="F39" s="13" t="s">
        <v>51</v>
      </c>
      <c r="G39" s="13" t="s">
        <v>51</v>
      </c>
      <c r="H39" s="13" t="s">
        <v>51</v>
      </c>
      <c r="I39" s="13" t="s">
        <v>51</v>
      </c>
      <c r="J39" s="13" t="s">
        <v>51</v>
      </c>
      <c r="K39" s="13" t="s">
        <v>51</v>
      </c>
      <c r="L39" s="13" t="s">
        <v>51</v>
      </c>
      <c r="M39" s="13" t="s">
        <v>51</v>
      </c>
      <c r="N39" s="13" t="s">
        <v>51</v>
      </c>
      <c r="O39" s="13" t="s">
        <v>51</v>
      </c>
      <c r="P39" s="13" t="s">
        <v>51</v>
      </c>
      <c r="Q39" s="13" t="s">
        <v>51</v>
      </c>
      <c r="R39" s="13" t="s">
        <v>51</v>
      </c>
      <c r="S39" s="13" t="s">
        <v>51</v>
      </c>
      <c r="T39" s="13" t="s">
        <v>51</v>
      </c>
      <c r="U39" s="13" t="s">
        <v>51</v>
      </c>
      <c r="V39" s="13" t="s">
        <v>51</v>
      </c>
      <c r="W39" s="13" t="s">
        <v>51</v>
      </c>
      <c r="X39" s="13" t="s">
        <v>51</v>
      </c>
      <c r="Y39" s="13" t="s">
        <v>51</v>
      </c>
      <c r="Z39" s="13" t="s">
        <v>51</v>
      </c>
      <c r="AA39" s="13" t="s">
        <v>51</v>
      </c>
      <c r="AB39" s="13" t="s">
        <v>51</v>
      </c>
      <c r="AC39" s="13" t="s">
        <v>51</v>
      </c>
      <c r="AD39" s="13" t="s">
        <v>51</v>
      </c>
      <c r="AE39" s="13" t="s">
        <v>51</v>
      </c>
      <c r="AF39" s="13" t="s">
        <v>51</v>
      </c>
      <c r="AG39" s="13" t="s">
        <v>51</v>
      </c>
      <c r="AH39" s="13" t="s">
        <v>51</v>
      </c>
      <c r="AI39" s="13" t="s">
        <v>51</v>
      </c>
      <c r="AJ39" s="13" t="s">
        <v>51</v>
      </c>
      <c r="AK39" s="13" t="s">
        <v>51</v>
      </c>
      <c r="AL39" s="13" t="s">
        <v>51</v>
      </c>
      <c r="AM39" s="13" t="s">
        <v>51</v>
      </c>
      <c r="AN39" s="13" t="s">
        <v>51</v>
      </c>
      <c r="AO39" s="13" t="s">
        <v>51</v>
      </c>
      <c r="AP39" s="13" t="s">
        <v>51</v>
      </c>
      <c r="AQ39" s="13" t="s">
        <v>51</v>
      </c>
      <c r="AR39" s="13" t="s">
        <v>51</v>
      </c>
      <c r="AS39" s="13" t="s">
        <v>51</v>
      </c>
      <c r="AT39" s="13" t="s">
        <v>51</v>
      </c>
      <c r="AU39" s="13" t="s">
        <v>51</v>
      </c>
      <c r="AV39" s="13" t="s">
        <v>51</v>
      </c>
      <c r="AW39" s="13" t="s">
        <v>51</v>
      </c>
      <c r="AX39" s="13" t="s">
        <v>51</v>
      </c>
      <c r="AY39" s="13" t="s">
        <v>51</v>
      </c>
      <c r="AZ39" s="13" t="s">
        <v>51</v>
      </c>
      <c r="BA39" s="13" t="s">
        <v>51</v>
      </c>
      <c r="BB39" s="13" t="s">
        <v>51</v>
      </c>
      <c r="BC39" s="13" t="s">
        <v>51</v>
      </c>
      <c r="BD39" s="13" t="s">
        <v>51</v>
      </c>
      <c r="BE39" s="13" t="s">
        <v>51</v>
      </c>
      <c r="BF39" s="13" t="s">
        <v>51</v>
      </c>
      <c r="BG39" s="13" t="s">
        <v>51</v>
      </c>
      <c r="BH39" s="13" t="s">
        <v>51</v>
      </c>
      <c r="BI39" s="13" t="s">
        <v>51</v>
      </c>
      <c r="BJ39" s="13" t="s">
        <v>51</v>
      </c>
      <c r="BK39" s="13" t="s">
        <v>51</v>
      </c>
      <c r="BL39" s="13" t="s">
        <v>51</v>
      </c>
      <c r="BM39" s="13" t="s">
        <v>51</v>
      </c>
      <c r="BN39" s="13" t="s">
        <v>51</v>
      </c>
      <c r="BO39" s="13" t="s">
        <v>51</v>
      </c>
      <c r="BP39" s="13" t="s">
        <v>51</v>
      </c>
      <c r="BQ39" s="13" t="s">
        <v>51</v>
      </c>
      <c r="BR39" s="13" t="s">
        <v>51</v>
      </c>
      <c r="BS39" s="13" t="s">
        <v>51</v>
      </c>
      <c r="BT39" s="13" t="s">
        <v>51</v>
      </c>
      <c r="BU39" s="13" t="s">
        <v>51</v>
      </c>
      <c r="BV39" s="13" t="s">
        <v>51</v>
      </c>
      <c r="BW39" s="13" t="s">
        <v>51</v>
      </c>
      <c r="BX39" s="13" t="s">
        <v>51</v>
      </c>
      <c r="BY39" s="13" t="s">
        <v>51</v>
      </c>
      <c r="BZ39" s="13" t="s">
        <v>51</v>
      </c>
      <c r="CA39" s="13" t="s">
        <v>51</v>
      </c>
      <c r="CB39" s="13" t="s">
        <v>51</v>
      </c>
      <c r="CC39" s="13" t="s">
        <v>51</v>
      </c>
      <c r="CD39" s="13" t="s">
        <v>51</v>
      </c>
      <c r="CE39" s="13" t="s">
        <v>51</v>
      </c>
      <c r="CF39" s="13" t="s">
        <v>51</v>
      </c>
      <c r="CG39" s="13" t="s">
        <v>51</v>
      </c>
      <c r="CH39" s="13" t="s">
        <v>51</v>
      </c>
      <c r="CI39" s="13" t="s">
        <v>51</v>
      </c>
      <c r="CJ39" s="13" t="s">
        <v>51</v>
      </c>
      <c r="CK39" s="13" t="s">
        <v>51</v>
      </c>
      <c r="CL39" s="13" t="s">
        <v>51</v>
      </c>
      <c r="CM39" s="13" t="s">
        <v>51</v>
      </c>
      <c r="CN39" s="13" t="s">
        <v>51</v>
      </c>
      <c r="CO39" s="13" t="s">
        <v>51</v>
      </c>
      <c r="CP39" s="13" t="s">
        <v>51</v>
      </c>
      <c r="CQ39" s="15"/>
    </row>
    <row r="40" spans="1:95" ht="25.5" hidden="1">
      <c r="A40" s="13" t="s">
        <v>189</v>
      </c>
      <c r="B40" s="14" t="s">
        <v>90</v>
      </c>
      <c r="C40" s="13" t="s">
        <v>58</v>
      </c>
      <c r="D40" s="13" t="s">
        <v>51</v>
      </c>
      <c r="E40" s="13" t="s">
        <v>51</v>
      </c>
      <c r="F40" s="13" t="s">
        <v>51</v>
      </c>
      <c r="G40" s="13" t="s">
        <v>51</v>
      </c>
      <c r="H40" s="13" t="s">
        <v>51</v>
      </c>
      <c r="I40" s="13" t="s">
        <v>51</v>
      </c>
      <c r="J40" s="13" t="s">
        <v>51</v>
      </c>
      <c r="K40" s="13" t="s">
        <v>51</v>
      </c>
      <c r="L40" s="13" t="s">
        <v>51</v>
      </c>
      <c r="M40" s="13" t="s">
        <v>51</v>
      </c>
      <c r="N40" s="13" t="s">
        <v>51</v>
      </c>
      <c r="O40" s="13" t="s">
        <v>51</v>
      </c>
      <c r="P40" s="13" t="s">
        <v>51</v>
      </c>
      <c r="Q40" s="13" t="s">
        <v>51</v>
      </c>
      <c r="R40" s="13" t="s">
        <v>51</v>
      </c>
      <c r="S40" s="13" t="s">
        <v>51</v>
      </c>
      <c r="T40" s="13" t="s">
        <v>51</v>
      </c>
      <c r="U40" s="13" t="s">
        <v>51</v>
      </c>
      <c r="V40" s="13" t="s">
        <v>51</v>
      </c>
      <c r="W40" s="13" t="s">
        <v>51</v>
      </c>
      <c r="X40" s="13" t="s">
        <v>51</v>
      </c>
      <c r="Y40" s="13" t="s">
        <v>51</v>
      </c>
      <c r="Z40" s="13" t="s">
        <v>51</v>
      </c>
      <c r="AA40" s="13" t="s">
        <v>51</v>
      </c>
      <c r="AB40" s="13" t="s">
        <v>51</v>
      </c>
      <c r="AC40" s="13" t="s">
        <v>51</v>
      </c>
      <c r="AD40" s="13" t="s">
        <v>51</v>
      </c>
      <c r="AE40" s="13" t="s">
        <v>51</v>
      </c>
      <c r="AF40" s="13" t="s">
        <v>51</v>
      </c>
      <c r="AG40" s="13" t="s">
        <v>51</v>
      </c>
      <c r="AH40" s="13" t="s">
        <v>51</v>
      </c>
      <c r="AI40" s="13" t="s">
        <v>51</v>
      </c>
      <c r="AJ40" s="13" t="s">
        <v>51</v>
      </c>
      <c r="AK40" s="13" t="s">
        <v>51</v>
      </c>
      <c r="AL40" s="13" t="s">
        <v>51</v>
      </c>
      <c r="AM40" s="13" t="s">
        <v>51</v>
      </c>
      <c r="AN40" s="13" t="s">
        <v>51</v>
      </c>
      <c r="AO40" s="13" t="s">
        <v>51</v>
      </c>
      <c r="AP40" s="13" t="s">
        <v>51</v>
      </c>
      <c r="AQ40" s="13" t="s">
        <v>51</v>
      </c>
      <c r="AR40" s="13" t="s">
        <v>51</v>
      </c>
      <c r="AS40" s="13" t="s">
        <v>51</v>
      </c>
      <c r="AT40" s="13" t="s">
        <v>51</v>
      </c>
      <c r="AU40" s="13" t="s">
        <v>51</v>
      </c>
      <c r="AV40" s="13" t="s">
        <v>51</v>
      </c>
      <c r="AW40" s="13" t="s">
        <v>51</v>
      </c>
      <c r="AX40" s="13" t="s">
        <v>51</v>
      </c>
      <c r="AY40" s="13" t="s">
        <v>51</v>
      </c>
      <c r="AZ40" s="13" t="s">
        <v>51</v>
      </c>
      <c r="BA40" s="13" t="s">
        <v>51</v>
      </c>
      <c r="BB40" s="13" t="s">
        <v>51</v>
      </c>
      <c r="BC40" s="13" t="s">
        <v>51</v>
      </c>
      <c r="BD40" s="13" t="s">
        <v>51</v>
      </c>
      <c r="BE40" s="13" t="s">
        <v>51</v>
      </c>
      <c r="BF40" s="13" t="s">
        <v>51</v>
      </c>
      <c r="BG40" s="13" t="s">
        <v>51</v>
      </c>
      <c r="BH40" s="13" t="s">
        <v>51</v>
      </c>
      <c r="BI40" s="13" t="s">
        <v>51</v>
      </c>
      <c r="BJ40" s="13" t="s">
        <v>51</v>
      </c>
      <c r="BK40" s="13" t="s">
        <v>51</v>
      </c>
      <c r="BL40" s="13" t="s">
        <v>51</v>
      </c>
      <c r="BM40" s="13" t="s">
        <v>51</v>
      </c>
      <c r="BN40" s="13" t="s">
        <v>51</v>
      </c>
      <c r="BO40" s="13" t="s">
        <v>51</v>
      </c>
      <c r="BP40" s="13" t="s">
        <v>51</v>
      </c>
      <c r="BQ40" s="13" t="s">
        <v>51</v>
      </c>
      <c r="BR40" s="13" t="s">
        <v>51</v>
      </c>
      <c r="BS40" s="13" t="s">
        <v>51</v>
      </c>
      <c r="BT40" s="13" t="s">
        <v>51</v>
      </c>
      <c r="BU40" s="13" t="s">
        <v>51</v>
      </c>
      <c r="BV40" s="13" t="s">
        <v>51</v>
      </c>
      <c r="BW40" s="13" t="s">
        <v>51</v>
      </c>
      <c r="BX40" s="13" t="s">
        <v>51</v>
      </c>
      <c r="BY40" s="13" t="s">
        <v>51</v>
      </c>
      <c r="BZ40" s="13" t="s">
        <v>51</v>
      </c>
      <c r="CA40" s="13" t="s">
        <v>51</v>
      </c>
      <c r="CB40" s="13" t="s">
        <v>51</v>
      </c>
      <c r="CC40" s="13" t="s">
        <v>51</v>
      </c>
      <c r="CD40" s="13" t="s">
        <v>51</v>
      </c>
      <c r="CE40" s="13" t="s">
        <v>51</v>
      </c>
      <c r="CF40" s="13" t="s">
        <v>51</v>
      </c>
      <c r="CG40" s="13" t="s">
        <v>51</v>
      </c>
      <c r="CH40" s="13" t="s">
        <v>51</v>
      </c>
      <c r="CI40" s="13" t="s">
        <v>51</v>
      </c>
      <c r="CJ40" s="13" t="s">
        <v>51</v>
      </c>
      <c r="CK40" s="13" t="s">
        <v>51</v>
      </c>
      <c r="CL40" s="13" t="s">
        <v>51</v>
      </c>
      <c r="CM40" s="13" t="s">
        <v>51</v>
      </c>
      <c r="CN40" s="13" t="s">
        <v>51</v>
      </c>
      <c r="CO40" s="13" t="s">
        <v>51</v>
      </c>
      <c r="CP40" s="13" t="s">
        <v>51</v>
      </c>
      <c r="CQ40" s="15"/>
    </row>
    <row r="41" spans="1:95" ht="25.5" hidden="1">
      <c r="A41" s="13" t="s">
        <v>162</v>
      </c>
      <c r="B41" s="14" t="s">
        <v>91</v>
      </c>
      <c r="C41" s="13" t="s">
        <v>58</v>
      </c>
      <c r="D41" s="13" t="s">
        <v>51</v>
      </c>
      <c r="E41" s="13" t="s">
        <v>51</v>
      </c>
      <c r="F41" s="13" t="s">
        <v>51</v>
      </c>
      <c r="G41" s="13" t="s">
        <v>51</v>
      </c>
      <c r="H41" s="13" t="s">
        <v>51</v>
      </c>
      <c r="I41" s="13" t="s">
        <v>51</v>
      </c>
      <c r="J41" s="13" t="s">
        <v>51</v>
      </c>
      <c r="K41" s="13" t="s">
        <v>51</v>
      </c>
      <c r="L41" s="13" t="s">
        <v>51</v>
      </c>
      <c r="M41" s="13" t="s">
        <v>51</v>
      </c>
      <c r="N41" s="13" t="s">
        <v>51</v>
      </c>
      <c r="O41" s="13" t="s">
        <v>51</v>
      </c>
      <c r="P41" s="13" t="s">
        <v>51</v>
      </c>
      <c r="Q41" s="13" t="s">
        <v>51</v>
      </c>
      <c r="R41" s="13" t="s">
        <v>51</v>
      </c>
      <c r="S41" s="13" t="s">
        <v>51</v>
      </c>
      <c r="T41" s="13" t="s">
        <v>51</v>
      </c>
      <c r="U41" s="13" t="s">
        <v>51</v>
      </c>
      <c r="V41" s="13" t="s">
        <v>51</v>
      </c>
      <c r="W41" s="13" t="s">
        <v>51</v>
      </c>
      <c r="X41" s="13" t="s">
        <v>51</v>
      </c>
      <c r="Y41" s="13" t="s">
        <v>51</v>
      </c>
      <c r="Z41" s="13" t="s">
        <v>51</v>
      </c>
      <c r="AA41" s="13" t="s">
        <v>51</v>
      </c>
      <c r="AB41" s="13" t="s">
        <v>51</v>
      </c>
      <c r="AC41" s="13" t="s">
        <v>51</v>
      </c>
      <c r="AD41" s="13" t="s">
        <v>51</v>
      </c>
      <c r="AE41" s="13" t="s">
        <v>51</v>
      </c>
      <c r="AF41" s="13" t="s">
        <v>51</v>
      </c>
      <c r="AG41" s="13" t="s">
        <v>51</v>
      </c>
      <c r="AH41" s="13" t="s">
        <v>51</v>
      </c>
      <c r="AI41" s="13" t="s">
        <v>51</v>
      </c>
      <c r="AJ41" s="13" t="s">
        <v>51</v>
      </c>
      <c r="AK41" s="13" t="s">
        <v>51</v>
      </c>
      <c r="AL41" s="13" t="s">
        <v>51</v>
      </c>
      <c r="AM41" s="13" t="s">
        <v>51</v>
      </c>
      <c r="AN41" s="13" t="s">
        <v>51</v>
      </c>
      <c r="AO41" s="13" t="s">
        <v>51</v>
      </c>
      <c r="AP41" s="13" t="s">
        <v>51</v>
      </c>
      <c r="AQ41" s="13" t="s">
        <v>51</v>
      </c>
      <c r="AR41" s="13" t="s">
        <v>51</v>
      </c>
      <c r="AS41" s="13" t="s">
        <v>51</v>
      </c>
      <c r="AT41" s="13" t="s">
        <v>51</v>
      </c>
      <c r="AU41" s="13" t="s">
        <v>51</v>
      </c>
      <c r="AV41" s="13" t="s">
        <v>51</v>
      </c>
      <c r="AW41" s="13" t="s">
        <v>51</v>
      </c>
      <c r="AX41" s="13" t="s">
        <v>51</v>
      </c>
      <c r="AY41" s="13" t="s">
        <v>51</v>
      </c>
      <c r="AZ41" s="13" t="s">
        <v>51</v>
      </c>
      <c r="BA41" s="13" t="s">
        <v>51</v>
      </c>
      <c r="BB41" s="13" t="s">
        <v>51</v>
      </c>
      <c r="BC41" s="13" t="s">
        <v>51</v>
      </c>
      <c r="BD41" s="13" t="s">
        <v>51</v>
      </c>
      <c r="BE41" s="13" t="s">
        <v>51</v>
      </c>
      <c r="BF41" s="13" t="s">
        <v>51</v>
      </c>
      <c r="BG41" s="13" t="s">
        <v>51</v>
      </c>
      <c r="BH41" s="13" t="s">
        <v>51</v>
      </c>
      <c r="BI41" s="13" t="s">
        <v>51</v>
      </c>
      <c r="BJ41" s="13" t="s">
        <v>51</v>
      </c>
      <c r="BK41" s="13" t="s">
        <v>51</v>
      </c>
      <c r="BL41" s="13" t="s">
        <v>51</v>
      </c>
      <c r="BM41" s="13" t="s">
        <v>51</v>
      </c>
      <c r="BN41" s="13" t="s">
        <v>51</v>
      </c>
      <c r="BO41" s="13" t="s">
        <v>51</v>
      </c>
      <c r="BP41" s="13" t="s">
        <v>51</v>
      </c>
      <c r="BQ41" s="13" t="s">
        <v>51</v>
      </c>
      <c r="BR41" s="13" t="s">
        <v>51</v>
      </c>
      <c r="BS41" s="13" t="s">
        <v>51</v>
      </c>
      <c r="BT41" s="13" t="s">
        <v>51</v>
      </c>
      <c r="BU41" s="13" t="s">
        <v>51</v>
      </c>
      <c r="BV41" s="13" t="s">
        <v>51</v>
      </c>
      <c r="BW41" s="13" t="s">
        <v>51</v>
      </c>
      <c r="BX41" s="13" t="s">
        <v>51</v>
      </c>
      <c r="BY41" s="13" t="s">
        <v>51</v>
      </c>
      <c r="BZ41" s="13" t="s">
        <v>51</v>
      </c>
      <c r="CA41" s="13" t="s">
        <v>51</v>
      </c>
      <c r="CB41" s="13" t="s">
        <v>51</v>
      </c>
      <c r="CC41" s="13" t="s">
        <v>51</v>
      </c>
      <c r="CD41" s="13" t="s">
        <v>51</v>
      </c>
      <c r="CE41" s="13" t="s">
        <v>51</v>
      </c>
      <c r="CF41" s="13" t="s">
        <v>51</v>
      </c>
      <c r="CG41" s="13" t="s">
        <v>51</v>
      </c>
      <c r="CH41" s="13" t="s">
        <v>51</v>
      </c>
      <c r="CI41" s="13" t="s">
        <v>51</v>
      </c>
      <c r="CJ41" s="13" t="s">
        <v>51</v>
      </c>
      <c r="CK41" s="13" t="s">
        <v>51</v>
      </c>
      <c r="CL41" s="13" t="s">
        <v>51</v>
      </c>
      <c r="CM41" s="13" t="s">
        <v>51</v>
      </c>
      <c r="CN41" s="13" t="s">
        <v>51</v>
      </c>
      <c r="CO41" s="13" t="s">
        <v>51</v>
      </c>
      <c r="CP41" s="13" t="s">
        <v>51</v>
      </c>
      <c r="CQ41" s="15"/>
    </row>
    <row r="42" spans="1:95" ht="19.5" customHeight="1">
      <c r="A42" s="13" t="s">
        <v>76</v>
      </c>
      <c r="B42" s="14" t="s">
        <v>527</v>
      </c>
      <c r="C42" s="13" t="s">
        <v>58</v>
      </c>
      <c r="D42" s="13" t="s">
        <v>51</v>
      </c>
      <c r="E42" s="13" t="s">
        <v>51</v>
      </c>
      <c r="F42" s="13" t="s">
        <v>51</v>
      </c>
      <c r="G42" s="13" t="s">
        <v>51</v>
      </c>
      <c r="H42" s="15">
        <f>H43+H52+H60+H69</f>
        <v>0.3334355828220859</v>
      </c>
      <c r="I42" s="15">
        <f>I43+I52+I60+I69</f>
        <v>26.751958000000002</v>
      </c>
      <c r="J42" s="15" t="s">
        <v>51</v>
      </c>
      <c r="K42" s="15" t="s">
        <v>51</v>
      </c>
      <c r="L42" s="15">
        <f>L43+L52+L60+L69</f>
        <v>40.76904751</v>
      </c>
      <c r="M42" s="15" t="s">
        <v>51</v>
      </c>
      <c r="N42" s="15">
        <f aca="true" t="shared" si="29" ref="N42:AS42">N43+N52+N60+N69</f>
        <v>0</v>
      </c>
      <c r="O42" s="15">
        <f t="shared" si="29"/>
        <v>0</v>
      </c>
      <c r="P42" s="15">
        <f t="shared" si="29"/>
        <v>42.39974310086373</v>
      </c>
      <c r="Q42" s="15">
        <f t="shared" si="29"/>
        <v>48.01115610086374</v>
      </c>
      <c r="R42" s="15">
        <f t="shared" si="29"/>
        <v>67.66674310086373</v>
      </c>
      <c r="S42" s="15">
        <f t="shared" si="29"/>
        <v>80.71169710086374</v>
      </c>
      <c r="T42" s="15">
        <f t="shared" si="29"/>
        <v>18.783666</v>
      </c>
      <c r="U42" s="15">
        <f t="shared" si="29"/>
        <v>24.50650202</v>
      </c>
      <c r="V42" s="15">
        <f t="shared" si="29"/>
        <v>18.783666</v>
      </c>
      <c r="W42" s="15">
        <f t="shared" si="29"/>
        <v>12.482589599999999</v>
      </c>
      <c r="X42" s="15">
        <f t="shared" si="29"/>
        <v>20.27161845</v>
      </c>
      <c r="Y42" s="15">
        <f t="shared" si="29"/>
        <v>0</v>
      </c>
      <c r="Z42" s="15">
        <f t="shared" si="29"/>
        <v>0</v>
      </c>
      <c r="AA42" s="15">
        <f t="shared" si="29"/>
        <v>0</v>
      </c>
      <c r="AB42" s="15">
        <f t="shared" si="29"/>
        <v>0</v>
      </c>
      <c r="AC42" s="15">
        <f t="shared" si="29"/>
        <v>0</v>
      </c>
      <c r="AD42" s="15">
        <f t="shared" si="29"/>
        <v>0</v>
      </c>
      <c r="AE42" s="15">
        <f t="shared" si="29"/>
        <v>0</v>
      </c>
      <c r="AF42" s="15">
        <f t="shared" si="29"/>
        <v>0</v>
      </c>
      <c r="AG42" s="15">
        <f t="shared" si="29"/>
        <v>0</v>
      </c>
      <c r="AH42" s="15">
        <f t="shared" si="29"/>
        <v>0</v>
      </c>
      <c r="AI42" s="15">
        <f t="shared" si="29"/>
        <v>2.78617</v>
      </c>
      <c r="AJ42" s="15">
        <f t="shared" si="29"/>
        <v>0</v>
      </c>
      <c r="AK42" s="15">
        <f t="shared" si="29"/>
        <v>0</v>
      </c>
      <c r="AL42" s="15">
        <f t="shared" si="29"/>
        <v>2.78617</v>
      </c>
      <c r="AM42" s="15">
        <f t="shared" si="29"/>
        <v>0</v>
      </c>
      <c r="AN42" s="15">
        <f t="shared" si="29"/>
        <v>0.8671186</v>
      </c>
      <c r="AO42" s="15">
        <f t="shared" si="29"/>
        <v>0</v>
      </c>
      <c r="AP42" s="15">
        <f t="shared" si="29"/>
        <v>0</v>
      </c>
      <c r="AQ42" s="15">
        <f t="shared" si="29"/>
        <v>0.8671186</v>
      </c>
      <c r="AR42" s="15">
        <f t="shared" si="29"/>
        <v>0</v>
      </c>
      <c r="AS42" s="15">
        <f t="shared" si="29"/>
        <v>3.5149064</v>
      </c>
      <c r="AT42" s="15">
        <f aca="true" t="shared" si="30" ref="AT42:BY42">AT43+AT52+AT60+AT69</f>
        <v>0</v>
      </c>
      <c r="AU42" s="15">
        <f t="shared" si="30"/>
        <v>0</v>
      </c>
      <c r="AV42" s="15">
        <f t="shared" si="30"/>
        <v>3.5149064</v>
      </c>
      <c r="AW42" s="15">
        <f t="shared" si="30"/>
        <v>0</v>
      </c>
      <c r="AX42" s="15">
        <f t="shared" si="30"/>
        <v>3.36776497</v>
      </c>
      <c r="AY42" s="15">
        <f t="shared" si="30"/>
        <v>0</v>
      </c>
      <c r="AZ42" s="15">
        <f t="shared" si="30"/>
        <v>0</v>
      </c>
      <c r="BA42" s="15">
        <f t="shared" si="30"/>
        <v>3.36776497</v>
      </c>
      <c r="BB42" s="15">
        <f t="shared" si="30"/>
        <v>0</v>
      </c>
      <c r="BC42" s="15">
        <f t="shared" si="30"/>
        <v>4.0585895999999995</v>
      </c>
      <c r="BD42" s="15">
        <f t="shared" si="30"/>
        <v>0</v>
      </c>
      <c r="BE42" s="15">
        <f t="shared" si="30"/>
        <v>0</v>
      </c>
      <c r="BF42" s="15">
        <f t="shared" si="30"/>
        <v>4.0585895999999995</v>
      </c>
      <c r="BG42" s="15">
        <f t="shared" si="30"/>
        <v>0</v>
      </c>
      <c r="BH42" s="15">
        <f t="shared" si="30"/>
        <v>4.73</v>
      </c>
      <c r="BI42" s="15">
        <f t="shared" si="30"/>
        <v>0</v>
      </c>
      <c r="BJ42" s="15">
        <f t="shared" si="30"/>
        <v>0</v>
      </c>
      <c r="BK42" s="15">
        <f t="shared" si="30"/>
        <v>4.73</v>
      </c>
      <c r="BL42" s="15">
        <f t="shared" si="30"/>
        <v>0</v>
      </c>
      <c r="BM42" s="15">
        <f t="shared" si="30"/>
        <v>4.2425</v>
      </c>
      <c r="BN42" s="15">
        <f t="shared" si="30"/>
        <v>0</v>
      </c>
      <c r="BO42" s="15">
        <f t="shared" si="30"/>
        <v>0</v>
      </c>
      <c r="BP42" s="15">
        <f t="shared" si="30"/>
        <v>4.2425</v>
      </c>
      <c r="BQ42" s="15">
        <f t="shared" si="30"/>
        <v>0</v>
      </c>
      <c r="BR42" s="15">
        <f t="shared" si="30"/>
        <v>4.23045472</v>
      </c>
      <c r="BS42" s="15">
        <f t="shared" si="30"/>
        <v>0</v>
      </c>
      <c r="BT42" s="15">
        <f t="shared" si="30"/>
        <v>0</v>
      </c>
      <c r="BU42" s="15">
        <f t="shared" si="30"/>
        <v>4.23045472</v>
      </c>
      <c r="BV42" s="15">
        <f t="shared" si="30"/>
        <v>0</v>
      </c>
      <c r="BW42" s="15">
        <f t="shared" si="30"/>
        <v>4.1815</v>
      </c>
      <c r="BX42" s="15">
        <f t="shared" si="30"/>
        <v>0</v>
      </c>
      <c r="BY42" s="15">
        <f t="shared" si="30"/>
        <v>0</v>
      </c>
      <c r="BZ42" s="15">
        <f aca="true" t="shared" si="31" ref="BZ42:CP42">BZ43+BZ52+BZ60+BZ69</f>
        <v>4.1815</v>
      </c>
      <c r="CA42" s="15">
        <f t="shared" si="31"/>
        <v>0</v>
      </c>
      <c r="CB42" s="15">
        <f t="shared" si="31"/>
        <v>4.182</v>
      </c>
      <c r="CC42" s="15">
        <f t="shared" si="31"/>
        <v>0</v>
      </c>
      <c r="CD42" s="15">
        <f t="shared" si="31"/>
        <v>0</v>
      </c>
      <c r="CE42" s="15">
        <f t="shared" si="31"/>
        <v>4.182</v>
      </c>
      <c r="CF42" s="15">
        <f t="shared" si="31"/>
        <v>0</v>
      </c>
      <c r="CG42" s="15">
        <f t="shared" si="31"/>
        <v>18.783666</v>
      </c>
      <c r="CH42" s="15">
        <f t="shared" si="31"/>
        <v>0</v>
      </c>
      <c r="CI42" s="15">
        <f t="shared" si="31"/>
        <v>0</v>
      </c>
      <c r="CJ42" s="15">
        <f t="shared" si="31"/>
        <v>18.783666</v>
      </c>
      <c r="CK42" s="15">
        <f t="shared" si="31"/>
        <v>0</v>
      </c>
      <c r="CL42" s="15">
        <f t="shared" si="31"/>
        <v>18.77212072</v>
      </c>
      <c r="CM42" s="15">
        <f t="shared" si="31"/>
        <v>0</v>
      </c>
      <c r="CN42" s="15">
        <f t="shared" si="31"/>
        <v>0</v>
      </c>
      <c r="CO42" s="15">
        <f t="shared" si="31"/>
        <v>18.77212072</v>
      </c>
      <c r="CP42" s="15">
        <f t="shared" si="31"/>
        <v>0</v>
      </c>
      <c r="CQ42" s="15"/>
    </row>
    <row r="43" spans="1:95" ht="25.5" customHeight="1">
      <c r="A43" s="13" t="s">
        <v>78</v>
      </c>
      <c r="B43" s="14" t="s">
        <v>528</v>
      </c>
      <c r="C43" s="13" t="s">
        <v>58</v>
      </c>
      <c r="D43" s="13" t="s">
        <v>51</v>
      </c>
      <c r="E43" s="13" t="s">
        <v>51</v>
      </c>
      <c r="F43" s="13" t="s">
        <v>51</v>
      </c>
      <c r="G43" s="13" t="s">
        <v>51</v>
      </c>
      <c r="H43" s="15">
        <f>H44+H51</f>
        <v>0.3334355828220859</v>
      </c>
      <c r="I43" s="15">
        <f>I44+I51</f>
        <v>2.174</v>
      </c>
      <c r="J43" s="15" t="s">
        <v>51</v>
      </c>
      <c r="K43" s="15" t="s">
        <v>51</v>
      </c>
      <c r="L43" s="15">
        <f>L44+L51</f>
        <v>1.1744915700000003</v>
      </c>
      <c r="M43" s="15" t="s">
        <v>51</v>
      </c>
      <c r="N43" s="15">
        <f aca="true" t="shared" si="32" ref="N43:AS43">N44+N51</f>
        <v>0</v>
      </c>
      <c r="O43" s="15">
        <f t="shared" si="32"/>
        <v>0</v>
      </c>
      <c r="P43" s="15">
        <f t="shared" si="32"/>
        <v>0</v>
      </c>
      <c r="Q43" s="15">
        <f t="shared" si="32"/>
        <v>2.174</v>
      </c>
      <c r="R43" s="15">
        <f t="shared" si="32"/>
        <v>0</v>
      </c>
      <c r="S43" s="15">
        <f t="shared" si="32"/>
        <v>1.113633</v>
      </c>
      <c r="T43" s="15">
        <f t="shared" si="32"/>
        <v>3.0649064</v>
      </c>
      <c r="U43" s="15">
        <f t="shared" si="32"/>
        <v>1.1744915700000003</v>
      </c>
      <c r="V43" s="15">
        <f t="shared" si="32"/>
        <v>3.0649064</v>
      </c>
      <c r="W43" s="15">
        <f t="shared" si="32"/>
        <v>0</v>
      </c>
      <c r="X43" s="15">
        <f t="shared" si="32"/>
        <v>0</v>
      </c>
      <c r="Y43" s="15">
        <f t="shared" si="32"/>
        <v>0</v>
      </c>
      <c r="Z43" s="15">
        <f t="shared" si="32"/>
        <v>0</v>
      </c>
      <c r="AA43" s="15">
        <f t="shared" si="32"/>
        <v>0</v>
      </c>
      <c r="AB43" s="15">
        <f t="shared" si="32"/>
        <v>0</v>
      </c>
      <c r="AC43" s="15">
        <f t="shared" si="32"/>
        <v>0</v>
      </c>
      <c r="AD43" s="15">
        <f t="shared" si="32"/>
        <v>0</v>
      </c>
      <c r="AE43" s="15">
        <f t="shared" si="32"/>
        <v>0</v>
      </c>
      <c r="AF43" s="15">
        <f t="shared" si="32"/>
        <v>0</v>
      </c>
      <c r="AG43" s="15">
        <f t="shared" si="32"/>
        <v>0</v>
      </c>
      <c r="AH43" s="15">
        <f t="shared" si="32"/>
        <v>0</v>
      </c>
      <c r="AI43" s="15">
        <f t="shared" si="32"/>
        <v>2.174</v>
      </c>
      <c r="AJ43" s="15">
        <f t="shared" si="32"/>
        <v>0</v>
      </c>
      <c r="AK43" s="15">
        <f t="shared" si="32"/>
        <v>0</v>
      </c>
      <c r="AL43" s="15">
        <f t="shared" si="32"/>
        <v>2.174</v>
      </c>
      <c r="AM43" s="15">
        <f t="shared" si="32"/>
        <v>0</v>
      </c>
      <c r="AN43" s="15">
        <f t="shared" si="32"/>
        <v>0.2227266</v>
      </c>
      <c r="AO43" s="15">
        <f t="shared" si="32"/>
        <v>0</v>
      </c>
      <c r="AP43" s="15">
        <f t="shared" si="32"/>
        <v>0</v>
      </c>
      <c r="AQ43" s="15">
        <f t="shared" si="32"/>
        <v>0.2227266</v>
      </c>
      <c r="AR43" s="15">
        <f t="shared" si="32"/>
        <v>0</v>
      </c>
      <c r="AS43" s="15">
        <f t="shared" si="32"/>
        <v>0.8909064</v>
      </c>
      <c r="AT43" s="15">
        <f aca="true" t="shared" si="33" ref="AT43:BY43">AT44+AT51</f>
        <v>0</v>
      </c>
      <c r="AU43" s="15">
        <f t="shared" si="33"/>
        <v>0</v>
      </c>
      <c r="AV43" s="15">
        <f t="shared" si="33"/>
        <v>0.8909064</v>
      </c>
      <c r="AW43" s="15">
        <f t="shared" si="33"/>
        <v>0</v>
      </c>
      <c r="AX43" s="15">
        <f t="shared" si="33"/>
        <v>0.95176497</v>
      </c>
      <c r="AY43" s="15">
        <f t="shared" si="33"/>
        <v>0</v>
      </c>
      <c r="AZ43" s="15">
        <f t="shared" si="33"/>
        <v>0</v>
      </c>
      <c r="BA43" s="15">
        <f t="shared" si="33"/>
        <v>0.95176497</v>
      </c>
      <c r="BB43" s="15">
        <f t="shared" si="33"/>
        <v>0</v>
      </c>
      <c r="BC43" s="15">
        <f t="shared" si="33"/>
        <v>0</v>
      </c>
      <c r="BD43" s="15">
        <f t="shared" si="33"/>
        <v>0</v>
      </c>
      <c r="BE43" s="15">
        <f t="shared" si="33"/>
        <v>0</v>
      </c>
      <c r="BF43" s="15">
        <f t="shared" si="33"/>
        <v>0</v>
      </c>
      <c r="BG43" s="15">
        <f t="shared" si="33"/>
        <v>0</v>
      </c>
      <c r="BH43" s="15">
        <f t="shared" si="33"/>
        <v>0</v>
      </c>
      <c r="BI43" s="15">
        <f t="shared" si="33"/>
        <v>0</v>
      </c>
      <c r="BJ43" s="15">
        <f t="shared" si="33"/>
        <v>0</v>
      </c>
      <c r="BK43" s="15">
        <f t="shared" si="33"/>
        <v>0</v>
      </c>
      <c r="BL43" s="15">
        <f t="shared" si="33"/>
        <v>0</v>
      </c>
      <c r="BM43" s="15">
        <f t="shared" si="33"/>
        <v>0</v>
      </c>
      <c r="BN43" s="15">
        <f t="shared" si="33"/>
        <v>0</v>
      </c>
      <c r="BO43" s="15">
        <f t="shared" si="33"/>
        <v>0</v>
      </c>
      <c r="BP43" s="15">
        <f t="shared" si="33"/>
        <v>0</v>
      </c>
      <c r="BQ43" s="15">
        <f t="shared" si="33"/>
        <v>0</v>
      </c>
      <c r="BR43" s="15">
        <f t="shared" si="33"/>
        <v>0</v>
      </c>
      <c r="BS43" s="15">
        <f t="shared" si="33"/>
        <v>0</v>
      </c>
      <c r="BT43" s="15">
        <f t="shared" si="33"/>
        <v>0</v>
      </c>
      <c r="BU43" s="15">
        <f t="shared" si="33"/>
        <v>0</v>
      </c>
      <c r="BV43" s="15">
        <f t="shared" si="33"/>
        <v>0</v>
      </c>
      <c r="BW43" s="15">
        <f t="shared" si="33"/>
        <v>0</v>
      </c>
      <c r="BX43" s="15">
        <f t="shared" si="33"/>
        <v>0</v>
      </c>
      <c r="BY43" s="15">
        <f t="shared" si="33"/>
        <v>0</v>
      </c>
      <c r="BZ43" s="15">
        <f aca="true" t="shared" si="34" ref="BZ43:CP43">BZ44+BZ51</f>
        <v>0</v>
      </c>
      <c r="CA43" s="15">
        <f t="shared" si="34"/>
        <v>0</v>
      </c>
      <c r="CB43" s="15">
        <f t="shared" si="34"/>
        <v>0</v>
      </c>
      <c r="CC43" s="15">
        <f t="shared" si="34"/>
        <v>0</v>
      </c>
      <c r="CD43" s="15">
        <f t="shared" si="34"/>
        <v>0</v>
      </c>
      <c r="CE43" s="15">
        <f t="shared" si="34"/>
        <v>0</v>
      </c>
      <c r="CF43" s="15">
        <f t="shared" si="34"/>
        <v>0</v>
      </c>
      <c r="CG43" s="15">
        <f>CG44+CG51</f>
        <v>3.0649064</v>
      </c>
      <c r="CH43" s="15">
        <f t="shared" si="34"/>
        <v>0</v>
      </c>
      <c r="CI43" s="15">
        <f t="shared" si="34"/>
        <v>0</v>
      </c>
      <c r="CJ43" s="15">
        <f t="shared" si="34"/>
        <v>3.0649064</v>
      </c>
      <c r="CK43" s="15">
        <f t="shared" si="34"/>
        <v>0</v>
      </c>
      <c r="CL43" s="15">
        <f t="shared" si="34"/>
        <v>3.0649064</v>
      </c>
      <c r="CM43" s="15">
        <f t="shared" si="34"/>
        <v>0</v>
      </c>
      <c r="CN43" s="15">
        <f t="shared" si="34"/>
        <v>0</v>
      </c>
      <c r="CO43" s="15">
        <f t="shared" si="34"/>
        <v>3.0649064</v>
      </c>
      <c r="CP43" s="15">
        <f t="shared" si="34"/>
        <v>0</v>
      </c>
      <c r="CQ43" s="15"/>
    </row>
    <row r="44" spans="1:95" ht="19.5" customHeight="1">
      <c r="A44" s="13" t="s">
        <v>163</v>
      </c>
      <c r="B44" s="14" t="s">
        <v>92</v>
      </c>
      <c r="C44" s="13" t="s">
        <v>58</v>
      </c>
      <c r="D44" s="13" t="s">
        <v>51</v>
      </c>
      <c r="E44" s="13" t="s">
        <v>51</v>
      </c>
      <c r="F44" s="13" t="s">
        <v>51</v>
      </c>
      <c r="G44" s="13" t="s">
        <v>51</v>
      </c>
      <c r="H44" s="15">
        <f>H45+H46+H47+H48+H49+H50</f>
        <v>0.3334355828220859</v>
      </c>
      <c r="I44" s="15">
        <f>I45+I46+I47+I48+I49+I50</f>
        <v>2.174</v>
      </c>
      <c r="J44" s="15" t="s">
        <v>51</v>
      </c>
      <c r="K44" s="15" t="s">
        <v>51</v>
      </c>
      <c r="L44" s="15">
        <f aca="true" t="shared" si="35" ref="L44:BW44">L45+L46+L47+L48+L49+L50</f>
        <v>1.1744915700000003</v>
      </c>
      <c r="M44" s="15" t="s">
        <v>51</v>
      </c>
      <c r="N44" s="15">
        <f t="shared" si="35"/>
        <v>0</v>
      </c>
      <c r="O44" s="15">
        <f t="shared" si="35"/>
        <v>0</v>
      </c>
      <c r="P44" s="15">
        <f t="shared" si="35"/>
        <v>0</v>
      </c>
      <c r="Q44" s="15">
        <f t="shared" si="35"/>
        <v>2.174</v>
      </c>
      <c r="R44" s="15">
        <f t="shared" si="35"/>
        <v>0</v>
      </c>
      <c r="S44" s="15">
        <f t="shared" si="35"/>
        <v>1.113633</v>
      </c>
      <c r="T44" s="15">
        <f t="shared" si="35"/>
        <v>3.0649064</v>
      </c>
      <c r="U44" s="15">
        <f t="shared" si="35"/>
        <v>1.1744915700000003</v>
      </c>
      <c r="V44" s="15">
        <f t="shared" si="35"/>
        <v>3.0649064</v>
      </c>
      <c r="W44" s="15">
        <f t="shared" si="35"/>
        <v>0</v>
      </c>
      <c r="X44" s="15">
        <f t="shared" si="35"/>
        <v>0</v>
      </c>
      <c r="Y44" s="15">
        <f t="shared" si="35"/>
        <v>0</v>
      </c>
      <c r="Z44" s="15">
        <f t="shared" si="35"/>
        <v>0</v>
      </c>
      <c r="AA44" s="15">
        <f t="shared" si="35"/>
        <v>0</v>
      </c>
      <c r="AB44" s="15">
        <f t="shared" si="35"/>
        <v>0</v>
      </c>
      <c r="AC44" s="15">
        <f t="shared" si="35"/>
        <v>0</v>
      </c>
      <c r="AD44" s="15">
        <f t="shared" si="35"/>
        <v>0</v>
      </c>
      <c r="AE44" s="15">
        <f t="shared" si="35"/>
        <v>0</v>
      </c>
      <c r="AF44" s="15">
        <f t="shared" si="35"/>
        <v>0</v>
      </c>
      <c r="AG44" s="15">
        <f t="shared" si="35"/>
        <v>0</v>
      </c>
      <c r="AH44" s="15">
        <f t="shared" si="35"/>
        <v>0</v>
      </c>
      <c r="AI44" s="15">
        <f t="shared" si="35"/>
        <v>2.174</v>
      </c>
      <c r="AJ44" s="15">
        <f t="shared" si="35"/>
        <v>0</v>
      </c>
      <c r="AK44" s="15">
        <f t="shared" si="35"/>
        <v>0</v>
      </c>
      <c r="AL44" s="15">
        <f t="shared" si="35"/>
        <v>2.174</v>
      </c>
      <c r="AM44" s="15">
        <f t="shared" si="35"/>
        <v>0</v>
      </c>
      <c r="AN44" s="15">
        <f t="shared" si="35"/>
        <v>0.2227266</v>
      </c>
      <c r="AO44" s="15">
        <f t="shared" si="35"/>
        <v>0</v>
      </c>
      <c r="AP44" s="15">
        <f t="shared" si="35"/>
        <v>0</v>
      </c>
      <c r="AQ44" s="15">
        <f t="shared" si="35"/>
        <v>0.2227266</v>
      </c>
      <c r="AR44" s="15">
        <f t="shared" si="35"/>
        <v>0</v>
      </c>
      <c r="AS44" s="15">
        <f t="shared" si="35"/>
        <v>0.8909064</v>
      </c>
      <c r="AT44" s="15">
        <f t="shared" si="35"/>
        <v>0</v>
      </c>
      <c r="AU44" s="15">
        <f t="shared" si="35"/>
        <v>0</v>
      </c>
      <c r="AV44" s="15">
        <f t="shared" si="35"/>
        <v>0.8909064</v>
      </c>
      <c r="AW44" s="15">
        <f t="shared" si="35"/>
        <v>0</v>
      </c>
      <c r="AX44" s="15">
        <f t="shared" si="35"/>
        <v>0.95176497</v>
      </c>
      <c r="AY44" s="15">
        <f t="shared" si="35"/>
        <v>0</v>
      </c>
      <c r="AZ44" s="15">
        <f t="shared" si="35"/>
        <v>0</v>
      </c>
      <c r="BA44" s="15">
        <f t="shared" si="35"/>
        <v>0.95176497</v>
      </c>
      <c r="BB44" s="15">
        <f t="shared" si="35"/>
        <v>0</v>
      </c>
      <c r="BC44" s="15">
        <f t="shared" si="35"/>
        <v>0</v>
      </c>
      <c r="BD44" s="15">
        <f t="shared" si="35"/>
        <v>0</v>
      </c>
      <c r="BE44" s="15">
        <f t="shared" si="35"/>
        <v>0</v>
      </c>
      <c r="BF44" s="15">
        <f t="shared" si="35"/>
        <v>0</v>
      </c>
      <c r="BG44" s="15">
        <f t="shared" si="35"/>
        <v>0</v>
      </c>
      <c r="BH44" s="15">
        <f t="shared" si="35"/>
        <v>0</v>
      </c>
      <c r="BI44" s="15">
        <f t="shared" si="35"/>
        <v>0</v>
      </c>
      <c r="BJ44" s="15">
        <f t="shared" si="35"/>
        <v>0</v>
      </c>
      <c r="BK44" s="15">
        <f t="shared" si="35"/>
        <v>0</v>
      </c>
      <c r="BL44" s="15">
        <f t="shared" si="35"/>
        <v>0</v>
      </c>
      <c r="BM44" s="15">
        <f t="shared" si="35"/>
        <v>0</v>
      </c>
      <c r="BN44" s="15">
        <f t="shared" si="35"/>
        <v>0</v>
      </c>
      <c r="BO44" s="15">
        <f t="shared" si="35"/>
        <v>0</v>
      </c>
      <c r="BP44" s="15">
        <f t="shared" si="35"/>
        <v>0</v>
      </c>
      <c r="BQ44" s="15">
        <f t="shared" si="35"/>
        <v>0</v>
      </c>
      <c r="BR44" s="15">
        <f t="shared" si="35"/>
        <v>0</v>
      </c>
      <c r="BS44" s="15">
        <f t="shared" si="35"/>
        <v>0</v>
      </c>
      <c r="BT44" s="15">
        <f t="shared" si="35"/>
        <v>0</v>
      </c>
      <c r="BU44" s="15">
        <f t="shared" si="35"/>
        <v>0</v>
      </c>
      <c r="BV44" s="15">
        <f t="shared" si="35"/>
        <v>0</v>
      </c>
      <c r="BW44" s="15">
        <f t="shared" si="35"/>
        <v>0</v>
      </c>
      <c r="BX44" s="15">
        <f aca="true" t="shared" si="36" ref="BX44:CN44">BX45+BX46+BX47+BX48+BX49+BX50</f>
        <v>0</v>
      </c>
      <c r="BY44" s="15">
        <f t="shared" si="36"/>
        <v>0</v>
      </c>
      <c r="BZ44" s="15">
        <f t="shared" si="36"/>
        <v>0</v>
      </c>
      <c r="CA44" s="15">
        <f t="shared" si="36"/>
        <v>0</v>
      </c>
      <c r="CB44" s="15">
        <f t="shared" si="36"/>
        <v>0</v>
      </c>
      <c r="CC44" s="15">
        <f t="shared" si="36"/>
        <v>0</v>
      </c>
      <c r="CD44" s="15">
        <f t="shared" si="36"/>
        <v>0</v>
      </c>
      <c r="CE44" s="15">
        <f t="shared" si="36"/>
        <v>0</v>
      </c>
      <c r="CF44" s="15">
        <f t="shared" si="36"/>
        <v>0</v>
      </c>
      <c r="CG44" s="15">
        <f t="shared" si="36"/>
        <v>3.0649064</v>
      </c>
      <c r="CH44" s="15">
        <f t="shared" si="36"/>
        <v>0</v>
      </c>
      <c r="CI44" s="15">
        <f t="shared" si="36"/>
        <v>0</v>
      </c>
      <c r="CJ44" s="15">
        <f t="shared" si="36"/>
        <v>3.0649064</v>
      </c>
      <c r="CK44" s="15">
        <f t="shared" si="36"/>
        <v>0</v>
      </c>
      <c r="CL44" s="15">
        <f t="shared" si="36"/>
        <v>3.0649064</v>
      </c>
      <c r="CM44" s="15">
        <f t="shared" si="36"/>
        <v>0</v>
      </c>
      <c r="CN44" s="15">
        <f t="shared" si="36"/>
        <v>0</v>
      </c>
      <c r="CO44" s="15">
        <f>CO45+CO46+CO47+CO48+CO49+CO50</f>
        <v>3.0649064</v>
      </c>
      <c r="CP44" s="15">
        <f>CP45+CP46+CP47+CP48+CP54+CP55+CP56+CP49+CP50+CP57</f>
        <v>0</v>
      </c>
      <c r="CQ44" s="15"/>
    </row>
    <row r="45" spans="1:95" ht="25.5">
      <c r="A45" s="13" t="s">
        <v>163</v>
      </c>
      <c r="B45" s="14" t="s">
        <v>550</v>
      </c>
      <c r="C45" s="13" t="s">
        <v>119</v>
      </c>
      <c r="D45" s="75" t="s">
        <v>59</v>
      </c>
      <c r="E45" s="75">
        <v>2020</v>
      </c>
      <c r="F45" s="75">
        <v>2020</v>
      </c>
      <c r="G45" s="13">
        <v>2021</v>
      </c>
      <c r="H45" s="15">
        <f aca="true" t="shared" si="37" ref="H45:H50">I45/6.52</f>
        <v>0.05368098159509203</v>
      </c>
      <c r="I45" s="15">
        <v>0.35</v>
      </c>
      <c r="J45" s="16" t="s">
        <v>146</v>
      </c>
      <c r="K45" s="15" t="s">
        <v>51</v>
      </c>
      <c r="L45" s="15">
        <v>0.217206392</v>
      </c>
      <c r="M45" s="15" t="s">
        <v>51</v>
      </c>
      <c r="N45" s="15">
        <v>0</v>
      </c>
      <c r="O45" s="15">
        <v>0</v>
      </c>
      <c r="P45" s="15">
        <v>0</v>
      </c>
      <c r="Q45" s="15">
        <v>0.35</v>
      </c>
      <c r="R45" s="15">
        <v>0</v>
      </c>
      <c r="S45" s="15">
        <v>0.19895200000000002</v>
      </c>
      <c r="T45" s="15">
        <f aca="true" t="shared" si="38" ref="T45:T50">O45+V45</f>
        <v>0.5091616</v>
      </c>
      <c r="U45" s="15">
        <f aca="true" t="shared" si="39" ref="U45:U50">AN45+AX45+BH45+BR45+CB45</f>
        <v>0.217206392</v>
      </c>
      <c r="V45" s="15">
        <f aca="true" t="shared" si="40" ref="V45:V50">Y45+AI45+AS45+BC45+BM45+BW45</f>
        <v>0.5091616</v>
      </c>
      <c r="W45" s="15">
        <f aca="true" t="shared" si="41" ref="W45:W50">BC45+BM45+BW45</f>
        <v>0</v>
      </c>
      <c r="X45" s="15">
        <f aca="true" t="shared" si="42" ref="X45:X50">BH45+CB45+BR45</f>
        <v>0</v>
      </c>
      <c r="Y45" s="15">
        <f aca="true" t="shared" si="43" ref="Y45:Y50">Z45+AA45+AB45+AC45</f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f aca="true" t="shared" si="44" ref="AD45:AD50">AE45+AF45+AG45+AH45</f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f aca="true" t="shared" si="45" ref="AI45:AI50">AJ45+AK45+AL45+AM45</f>
        <v>0.35</v>
      </c>
      <c r="AJ45" s="15">
        <v>0</v>
      </c>
      <c r="AK45" s="15">
        <v>0</v>
      </c>
      <c r="AL45" s="15">
        <v>0.35</v>
      </c>
      <c r="AM45" s="15">
        <v>0</v>
      </c>
      <c r="AN45" s="15">
        <f aca="true" t="shared" si="46" ref="AN45:AN50">AO45+AP45+AQ45+AR45</f>
        <v>0.0397904</v>
      </c>
      <c r="AO45" s="15">
        <v>0</v>
      </c>
      <c r="AP45" s="15">
        <v>0</v>
      </c>
      <c r="AQ45" s="15">
        <v>0.0397904</v>
      </c>
      <c r="AR45" s="15">
        <v>0</v>
      </c>
      <c r="AS45" s="15">
        <f aca="true" t="shared" si="47" ref="AS45:AS50">AT45+AU45+AV45+AW45</f>
        <v>0.15916160000000001</v>
      </c>
      <c r="AT45" s="15">
        <v>0</v>
      </c>
      <c r="AU45" s="15">
        <v>0</v>
      </c>
      <c r="AV45" s="15">
        <v>0.15916160000000001</v>
      </c>
      <c r="AW45" s="15">
        <v>0</v>
      </c>
      <c r="AX45" s="15">
        <f aca="true" t="shared" si="48" ref="AX45:AX50">AY45+AZ45+BA45+BB45</f>
        <v>0.177415992</v>
      </c>
      <c r="AY45" s="15">
        <v>0</v>
      </c>
      <c r="AZ45" s="15">
        <v>0</v>
      </c>
      <c r="BA45" s="15">
        <v>0.177415992</v>
      </c>
      <c r="BB45" s="15">
        <v>0</v>
      </c>
      <c r="BC45" s="15">
        <f aca="true" t="shared" si="49" ref="BC45:BC50">BD45+BE45+BF45+BG45</f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f aca="true" t="shared" si="50" ref="BH45:BH50">BI45+BJ45+BK45+BL45</f>
        <v>0</v>
      </c>
      <c r="BI45" s="15">
        <v>0</v>
      </c>
      <c r="BJ45" s="15">
        <v>0</v>
      </c>
      <c r="BK45" s="15">
        <v>0</v>
      </c>
      <c r="BL45" s="15">
        <v>0</v>
      </c>
      <c r="BM45" s="15">
        <f aca="true" t="shared" si="51" ref="BM45:BM50">BN45+BO45+BP45+BQ45</f>
        <v>0</v>
      </c>
      <c r="BN45" s="15">
        <v>0</v>
      </c>
      <c r="BO45" s="15">
        <v>0</v>
      </c>
      <c r="BP45" s="15">
        <v>0</v>
      </c>
      <c r="BQ45" s="15">
        <v>0</v>
      </c>
      <c r="BR45" s="15">
        <f aca="true" t="shared" si="52" ref="BR45:BR50">BS45+BT45+BU45+BV45</f>
        <v>0</v>
      </c>
      <c r="BS45" s="15">
        <v>0</v>
      </c>
      <c r="BT45" s="15">
        <v>0</v>
      </c>
      <c r="BU45" s="15">
        <v>0</v>
      </c>
      <c r="BV45" s="15">
        <v>0</v>
      </c>
      <c r="BW45" s="15">
        <f aca="true" t="shared" si="53" ref="BW45:BW50">BX45+BY45+BZ45+CA45</f>
        <v>0</v>
      </c>
      <c r="BX45" s="15">
        <v>0</v>
      </c>
      <c r="BY45" s="15">
        <v>0</v>
      </c>
      <c r="BZ45" s="15">
        <v>0</v>
      </c>
      <c r="CA45" s="15">
        <v>0</v>
      </c>
      <c r="CB45" s="15">
        <f aca="true" t="shared" si="54" ref="CB45:CB50">CC45+CD45+CE45+CF45</f>
        <v>0</v>
      </c>
      <c r="CC45" s="15">
        <v>0</v>
      </c>
      <c r="CD45" s="15">
        <v>0</v>
      </c>
      <c r="CE45" s="15">
        <v>0</v>
      </c>
      <c r="CF45" s="15">
        <v>0</v>
      </c>
      <c r="CG45" s="15">
        <f aca="true" t="shared" si="55" ref="CG45:CG50">AI45+BC45+BM45+BW45+AS45</f>
        <v>0.5091616</v>
      </c>
      <c r="CH45" s="15">
        <f aca="true" t="shared" si="56" ref="CH45:CJ48">AJ45+AT45+BD45+BN45+BX45</f>
        <v>0</v>
      </c>
      <c r="CI45" s="15">
        <f t="shared" si="56"/>
        <v>0</v>
      </c>
      <c r="CJ45" s="15">
        <f t="shared" si="56"/>
        <v>0.5091616</v>
      </c>
      <c r="CK45" s="15">
        <v>0</v>
      </c>
      <c r="CL45" s="15">
        <f aca="true" t="shared" si="57" ref="CL45:CL50">AI45+AS45+BC45+BR45+CB45</f>
        <v>0.5091616</v>
      </c>
      <c r="CM45" s="15">
        <f aca="true" t="shared" si="58" ref="CM45:CP48">AO45+AY45+BI45+BS45+CC45</f>
        <v>0</v>
      </c>
      <c r="CN45" s="15">
        <f t="shared" si="58"/>
        <v>0</v>
      </c>
      <c r="CO45" s="15">
        <f aca="true" t="shared" si="59" ref="CO45:CO50">AL45+AV45+BF45+BU45+CE45</f>
        <v>0.5091616</v>
      </c>
      <c r="CP45" s="15">
        <f t="shared" si="58"/>
        <v>0</v>
      </c>
      <c r="CQ45" s="15"/>
    </row>
    <row r="46" spans="1:95" ht="25.5">
      <c r="A46" s="13" t="s">
        <v>163</v>
      </c>
      <c r="B46" s="14" t="s">
        <v>551</v>
      </c>
      <c r="C46" s="13" t="s">
        <v>120</v>
      </c>
      <c r="D46" s="75" t="s">
        <v>59</v>
      </c>
      <c r="E46" s="75">
        <v>2020</v>
      </c>
      <c r="F46" s="75">
        <v>2020</v>
      </c>
      <c r="G46" s="13">
        <v>2021</v>
      </c>
      <c r="H46" s="15">
        <f t="shared" si="37"/>
        <v>0.046012269938650305</v>
      </c>
      <c r="I46" s="15">
        <v>0.3</v>
      </c>
      <c r="J46" s="16" t="s">
        <v>146</v>
      </c>
      <c r="K46" s="15" t="s">
        <v>51</v>
      </c>
      <c r="L46" s="15">
        <v>0.16713106800000002</v>
      </c>
      <c r="M46" s="15" t="s">
        <v>51</v>
      </c>
      <c r="N46" s="15">
        <v>0</v>
      </c>
      <c r="O46" s="15">
        <v>0</v>
      </c>
      <c r="P46" s="15">
        <v>0</v>
      </c>
      <c r="Q46" s="15">
        <v>0.3</v>
      </c>
      <c r="R46" s="15">
        <v>0</v>
      </c>
      <c r="S46" s="15">
        <v>0.15690300000000001</v>
      </c>
      <c r="T46" s="15">
        <f t="shared" si="38"/>
        <v>0.42552239999999997</v>
      </c>
      <c r="U46" s="15">
        <f t="shared" si="39"/>
        <v>0.16713106800000002</v>
      </c>
      <c r="V46" s="15">
        <f t="shared" si="40"/>
        <v>0.42552239999999997</v>
      </c>
      <c r="W46" s="15">
        <f t="shared" si="41"/>
        <v>0</v>
      </c>
      <c r="X46" s="15">
        <f t="shared" si="42"/>
        <v>0</v>
      </c>
      <c r="Y46" s="15">
        <f t="shared" si="43"/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f t="shared" si="44"/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f t="shared" si="45"/>
        <v>0.3</v>
      </c>
      <c r="AJ46" s="15">
        <v>0</v>
      </c>
      <c r="AK46" s="15">
        <v>0</v>
      </c>
      <c r="AL46" s="15">
        <v>0.3</v>
      </c>
      <c r="AM46" s="15">
        <v>0</v>
      </c>
      <c r="AN46" s="15">
        <f t="shared" si="46"/>
        <v>0.0313806</v>
      </c>
      <c r="AO46" s="15">
        <v>0</v>
      </c>
      <c r="AP46" s="15">
        <v>0</v>
      </c>
      <c r="AQ46" s="15">
        <v>0.0313806</v>
      </c>
      <c r="AR46" s="15">
        <v>0</v>
      </c>
      <c r="AS46" s="15">
        <f t="shared" si="47"/>
        <v>0.1255224</v>
      </c>
      <c r="AT46" s="15">
        <v>0</v>
      </c>
      <c r="AU46" s="15">
        <v>0</v>
      </c>
      <c r="AV46" s="15">
        <v>0.1255224</v>
      </c>
      <c r="AW46" s="15">
        <v>0</v>
      </c>
      <c r="AX46" s="15">
        <f t="shared" si="48"/>
        <v>0.135750468</v>
      </c>
      <c r="AY46" s="15">
        <v>0</v>
      </c>
      <c r="AZ46" s="15">
        <v>0</v>
      </c>
      <c r="BA46" s="15">
        <v>0.135750468</v>
      </c>
      <c r="BB46" s="15">
        <v>0</v>
      </c>
      <c r="BC46" s="15">
        <f t="shared" si="49"/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f t="shared" si="50"/>
        <v>0</v>
      </c>
      <c r="BI46" s="15">
        <v>0</v>
      </c>
      <c r="BJ46" s="15">
        <v>0</v>
      </c>
      <c r="BK46" s="15">
        <v>0</v>
      </c>
      <c r="BL46" s="15">
        <v>0</v>
      </c>
      <c r="BM46" s="15">
        <f t="shared" si="51"/>
        <v>0</v>
      </c>
      <c r="BN46" s="15">
        <v>0</v>
      </c>
      <c r="BO46" s="15">
        <v>0</v>
      </c>
      <c r="BP46" s="15">
        <v>0</v>
      </c>
      <c r="BQ46" s="15">
        <v>0</v>
      </c>
      <c r="BR46" s="15">
        <f t="shared" si="52"/>
        <v>0</v>
      </c>
      <c r="BS46" s="15">
        <v>0</v>
      </c>
      <c r="BT46" s="15">
        <v>0</v>
      </c>
      <c r="BU46" s="15">
        <v>0</v>
      </c>
      <c r="BV46" s="15">
        <v>0</v>
      </c>
      <c r="BW46" s="15">
        <f t="shared" si="53"/>
        <v>0</v>
      </c>
      <c r="BX46" s="15">
        <v>0</v>
      </c>
      <c r="BY46" s="15">
        <v>0</v>
      </c>
      <c r="BZ46" s="15">
        <v>0</v>
      </c>
      <c r="CA46" s="15">
        <v>0</v>
      </c>
      <c r="CB46" s="15">
        <f t="shared" si="54"/>
        <v>0</v>
      </c>
      <c r="CC46" s="15">
        <v>0</v>
      </c>
      <c r="CD46" s="15">
        <v>0</v>
      </c>
      <c r="CE46" s="15">
        <v>0</v>
      </c>
      <c r="CF46" s="15">
        <v>0</v>
      </c>
      <c r="CG46" s="15">
        <f t="shared" si="55"/>
        <v>0.42552239999999997</v>
      </c>
      <c r="CH46" s="15">
        <f t="shared" si="56"/>
        <v>0</v>
      </c>
      <c r="CI46" s="15">
        <f t="shared" si="56"/>
        <v>0</v>
      </c>
      <c r="CJ46" s="15">
        <f t="shared" si="56"/>
        <v>0.42552239999999997</v>
      </c>
      <c r="CK46" s="15">
        <v>0</v>
      </c>
      <c r="CL46" s="15">
        <f t="shared" si="57"/>
        <v>0.42552239999999997</v>
      </c>
      <c r="CM46" s="15">
        <f t="shared" si="58"/>
        <v>0</v>
      </c>
      <c r="CN46" s="15">
        <f t="shared" si="58"/>
        <v>0</v>
      </c>
      <c r="CO46" s="15">
        <f t="shared" si="59"/>
        <v>0.42552239999999997</v>
      </c>
      <c r="CP46" s="15">
        <f t="shared" si="58"/>
        <v>0</v>
      </c>
      <c r="CQ46" s="15"/>
    </row>
    <row r="47" spans="1:95" ht="39" customHeight="1">
      <c r="A47" s="13" t="s">
        <v>163</v>
      </c>
      <c r="B47" s="14" t="s">
        <v>556</v>
      </c>
      <c r="C47" s="13" t="s">
        <v>121</v>
      </c>
      <c r="D47" s="75" t="s">
        <v>59</v>
      </c>
      <c r="E47" s="75">
        <v>2020</v>
      </c>
      <c r="F47" s="75">
        <v>2020</v>
      </c>
      <c r="G47" s="13">
        <v>2021</v>
      </c>
      <c r="H47" s="15">
        <f t="shared" si="37"/>
        <v>0.046012269938650305</v>
      </c>
      <c r="I47" s="15">
        <v>0.3</v>
      </c>
      <c r="J47" s="16" t="s">
        <v>146</v>
      </c>
      <c r="K47" s="15" t="s">
        <v>51</v>
      </c>
      <c r="L47" s="15">
        <v>0.166359306</v>
      </c>
      <c r="M47" s="15" t="s">
        <v>51</v>
      </c>
      <c r="N47" s="15">
        <v>0</v>
      </c>
      <c r="O47" s="15">
        <v>0</v>
      </c>
      <c r="P47" s="15">
        <v>0</v>
      </c>
      <c r="Q47" s="15">
        <v>0.3</v>
      </c>
      <c r="R47" s="15">
        <v>0</v>
      </c>
      <c r="S47" s="15">
        <v>0.15690300000000001</v>
      </c>
      <c r="T47" s="15">
        <f t="shared" si="38"/>
        <v>0.42552239999999997</v>
      </c>
      <c r="U47" s="15">
        <f t="shared" si="39"/>
        <v>0.166359306</v>
      </c>
      <c r="V47" s="15">
        <f t="shared" si="40"/>
        <v>0.42552239999999997</v>
      </c>
      <c r="W47" s="15">
        <f t="shared" si="41"/>
        <v>0</v>
      </c>
      <c r="X47" s="15">
        <f t="shared" si="42"/>
        <v>0</v>
      </c>
      <c r="Y47" s="15">
        <f t="shared" si="43"/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f t="shared" si="44"/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f t="shared" si="45"/>
        <v>0.3</v>
      </c>
      <c r="AJ47" s="15">
        <v>0</v>
      </c>
      <c r="AK47" s="15">
        <v>0</v>
      </c>
      <c r="AL47" s="15">
        <v>0.3</v>
      </c>
      <c r="AM47" s="15">
        <v>0</v>
      </c>
      <c r="AN47" s="15">
        <f t="shared" si="46"/>
        <v>0.0313806</v>
      </c>
      <c r="AO47" s="15">
        <v>0</v>
      </c>
      <c r="AP47" s="15">
        <v>0</v>
      </c>
      <c r="AQ47" s="15">
        <v>0.0313806</v>
      </c>
      <c r="AR47" s="15">
        <v>0</v>
      </c>
      <c r="AS47" s="15">
        <f t="shared" si="47"/>
        <v>0.1255224</v>
      </c>
      <c r="AT47" s="15">
        <v>0</v>
      </c>
      <c r="AU47" s="15">
        <v>0</v>
      </c>
      <c r="AV47" s="15">
        <v>0.1255224</v>
      </c>
      <c r="AW47" s="15">
        <v>0</v>
      </c>
      <c r="AX47" s="15">
        <f t="shared" si="48"/>
        <v>0.134978706</v>
      </c>
      <c r="AY47" s="15">
        <v>0</v>
      </c>
      <c r="AZ47" s="15">
        <v>0</v>
      </c>
      <c r="BA47" s="15">
        <v>0.134978706</v>
      </c>
      <c r="BB47" s="15">
        <v>0</v>
      </c>
      <c r="BC47" s="15">
        <f t="shared" si="49"/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f t="shared" si="50"/>
        <v>0</v>
      </c>
      <c r="BI47" s="15">
        <v>0</v>
      </c>
      <c r="BJ47" s="15">
        <v>0</v>
      </c>
      <c r="BK47" s="15">
        <v>0</v>
      </c>
      <c r="BL47" s="15">
        <v>0</v>
      </c>
      <c r="BM47" s="15">
        <f t="shared" si="51"/>
        <v>0</v>
      </c>
      <c r="BN47" s="15">
        <v>0</v>
      </c>
      <c r="BO47" s="15">
        <v>0</v>
      </c>
      <c r="BP47" s="15">
        <v>0</v>
      </c>
      <c r="BQ47" s="15">
        <v>0</v>
      </c>
      <c r="BR47" s="15">
        <f t="shared" si="52"/>
        <v>0</v>
      </c>
      <c r="BS47" s="15">
        <v>0</v>
      </c>
      <c r="BT47" s="15">
        <v>0</v>
      </c>
      <c r="BU47" s="15">
        <v>0</v>
      </c>
      <c r="BV47" s="15">
        <v>0</v>
      </c>
      <c r="BW47" s="15">
        <f t="shared" si="53"/>
        <v>0</v>
      </c>
      <c r="BX47" s="15">
        <v>0</v>
      </c>
      <c r="BY47" s="15">
        <v>0</v>
      </c>
      <c r="BZ47" s="15">
        <v>0</v>
      </c>
      <c r="CA47" s="15">
        <v>0</v>
      </c>
      <c r="CB47" s="15">
        <f t="shared" si="54"/>
        <v>0</v>
      </c>
      <c r="CC47" s="15">
        <v>0</v>
      </c>
      <c r="CD47" s="15">
        <v>0</v>
      </c>
      <c r="CE47" s="15">
        <v>0</v>
      </c>
      <c r="CF47" s="15">
        <v>0</v>
      </c>
      <c r="CG47" s="15">
        <f t="shared" si="55"/>
        <v>0.42552239999999997</v>
      </c>
      <c r="CH47" s="15">
        <f t="shared" si="56"/>
        <v>0</v>
      </c>
      <c r="CI47" s="15">
        <f t="shared" si="56"/>
        <v>0</v>
      </c>
      <c r="CJ47" s="15">
        <f t="shared" si="56"/>
        <v>0.42552239999999997</v>
      </c>
      <c r="CK47" s="15">
        <v>0</v>
      </c>
      <c r="CL47" s="15">
        <f t="shared" si="57"/>
        <v>0.42552239999999997</v>
      </c>
      <c r="CM47" s="15">
        <f t="shared" si="58"/>
        <v>0</v>
      </c>
      <c r="CN47" s="15">
        <f t="shared" si="58"/>
        <v>0</v>
      </c>
      <c r="CO47" s="15">
        <f t="shared" si="59"/>
        <v>0.42552239999999997</v>
      </c>
      <c r="CP47" s="15">
        <f t="shared" si="58"/>
        <v>0</v>
      </c>
      <c r="CQ47" s="15"/>
    </row>
    <row r="48" spans="1:95" ht="38.25">
      <c r="A48" s="13" t="s">
        <v>163</v>
      </c>
      <c r="B48" s="14" t="s">
        <v>553</v>
      </c>
      <c r="C48" s="13" t="s">
        <v>122</v>
      </c>
      <c r="D48" s="75" t="s">
        <v>59</v>
      </c>
      <c r="E48" s="75">
        <v>2020</v>
      </c>
      <c r="F48" s="75">
        <v>2020</v>
      </c>
      <c r="G48" s="13">
        <v>2021</v>
      </c>
      <c r="H48" s="15">
        <f t="shared" si="37"/>
        <v>0.046012269938650305</v>
      </c>
      <c r="I48" s="15">
        <v>0.3</v>
      </c>
      <c r="J48" s="16" t="s">
        <v>146</v>
      </c>
      <c r="K48" s="15" t="s">
        <v>51</v>
      </c>
      <c r="L48" s="15">
        <v>0.160567852</v>
      </c>
      <c r="M48" s="15" t="s">
        <v>51</v>
      </c>
      <c r="N48" s="15">
        <v>0</v>
      </c>
      <c r="O48" s="15">
        <v>0</v>
      </c>
      <c r="P48" s="15">
        <v>0</v>
      </c>
      <c r="Q48" s="15">
        <v>0.3</v>
      </c>
      <c r="R48" s="15">
        <v>0</v>
      </c>
      <c r="S48" s="15">
        <v>0.157463</v>
      </c>
      <c r="T48" s="15">
        <f t="shared" si="38"/>
        <v>0.42597039999999997</v>
      </c>
      <c r="U48" s="15">
        <f t="shared" si="39"/>
        <v>0.160567852</v>
      </c>
      <c r="V48" s="15">
        <f t="shared" si="40"/>
        <v>0.42597039999999997</v>
      </c>
      <c r="W48" s="15">
        <f t="shared" si="41"/>
        <v>0</v>
      </c>
      <c r="X48" s="15">
        <f t="shared" si="42"/>
        <v>0</v>
      </c>
      <c r="Y48" s="15">
        <f t="shared" si="43"/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f t="shared" si="44"/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f t="shared" si="45"/>
        <v>0.3</v>
      </c>
      <c r="AJ48" s="15">
        <v>0</v>
      </c>
      <c r="AK48" s="15">
        <v>0</v>
      </c>
      <c r="AL48" s="15">
        <v>0.3</v>
      </c>
      <c r="AM48" s="15">
        <v>0</v>
      </c>
      <c r="AN48" s="15">
        <f t="shared" si="46"/>
        <v>0.0314926</v>
      </c>
      <c r="AO48" s="15">
        <v>0</v>
      </c>
      <c r="AP48" s="15">
        <v>0</v>
      </c>
      <c r="AQ48" s="15">
        <v>0.0314926</v>
      </c>
      <c r="AR48" s="15">
        <v>0</v>
      </c>
      <c r="AS48" s="15">
        <f t="shared" si="47"/>
        <v>0.12597039999999998</v>
      </c>
      <c r="AT48" s="15">
        <v>0</v>
      </c>
      <c r="AU48" s="15">
        <v>0</v>
      </c>
      <c r="AV48" s="15">
        <v>0.12597039999999998</v>
      </c>
      <c r="AW48" s="15">
        <v>0</v>
      </c>
      <c r="AX48" s="15">
        <f t="shared" si="48"/>
        <v>0.129075252</v>
      </c>
      <c r="AY48" s="15">
        <v>0</v>
      </c>
      <c r="AZ48" s="15">
        <v>0</v>
      </c>
      <c r="BA48" s="15">
        <v>0.129075252</v>
      </c>
      <c r="BB48" s="15">
        <v>0</v>
      </c>
      <c r="BC48" s="15">
        <f t="shared" si="49"/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f t="shared" si="50"/>
        <v>0</v>
      </c>
      <c r="BI48" s="15">
        <v>0</v>
      </c>
      <c r="BJ48" s="15">
        <v>0</v>
      </c>
      <c r="BK48" s="15">
        <v>0</v>
      </c>
      <c r="BL48" s="15">
        <v>0</v>
      </c>
      <c r="BM48" s="15">
        <f t="shared" si="51"/>
        <v>0</v>
      </c>
      <c r="BN48" s="15">
        <v>0</v>
      </c>
      <c r="BO48" s="15">
        <v>0</v>
      </c>
      <c r="BP48" s="15">
        <v>0</v>
      </c>
      <c r="BQ48" s="15">
        <v>0</v>
      </c>
      <c r="BR48" s="15">
        <f t="shared" si="52"/>
        <v>0</v>
      </c>
      <c r="BS48" s="15">
        <v>0</v>
      </c>
      <c r="BT48" s="15">
        <v>0</v>
      </c>
      <c r="BU48" s="15">
        <v>0</v>
      </c>
      <c r="BV48" s="15">
        <v>0</v>
      </c>
      <c r="BW48" s="15">
        <f t="shared" si="53"/>
        <v>0</v>
      </c>
      <c r="BX48" s="15">
        <v>0</v>
      </c>
      <c r="BY48" s="15">
        <v>0</v>
      </c>
      <c r="BZ48" s="15">
        <v>0</v>
      </c>
      <c r="CA48" s="15">
        <v>0</v>
      </c>
      <c r="CB48" s="15">
        <f t="shared" si="54"/>
        <v>0</v>
      </c>
      <c r="CC48" s="15">
        <v>0</v>
      </c>
      <c r="CD48" s="15">
        <v>0</v>
      </c>
      <c r="CE48" s="15">
        <v>0</v>
      </c>
      <c r="CF48" s="15">
        <v>0</v>
      </c>
      <c r="CG48" s="15">
        <f t="shared" si="55"/>
        <v>0.42597039999999997</v>
      </c>
      <c r="CH48" s="15">
        <f t="shared" si="56"/>
        <v>0</v>
      </c>
      <c r="CI48" s="15">
        <f t="shared" si="56"/>
        <v>0</v>
      </c>
      <c r="CJ48" s="15">
        <f t="shared" si="56"/>
        <v>0.42597039999999997</v>
      </c>
      <c r="CK48" s="15">
        <v>0</v>
      </c>
      <c r="CL48" s="15">
        <f t="shared" si="57"/>
        <v>0.42597039999999997</v>
      </c>
      <c r="CM48" s="15">
        <f t="shared" si="58"/>
        <v>0</v>
      </c>
      <c r="CN48" s="15">
        <f t="shared" si="58"/>
        <v>0</v>
      </c>
      <c r="CO48" s="15">
        <f t="shared" si="59"/>
        <v>0.42597039999999997</v>
      </c>
      <c r="CP48" s="15">
        <f t="shared" si="58"/>
        <v>0</v>
      </c>
      <c r="CQ48" s="15"/>
    </row>
    <row r="49" spans="1:95" ht="25.5">
      <c r="A49" s="13" t="s">
        <v>163</v>
      </c>
      <c r="B49" s="14" t="s">
        <v>557</v>
      </c>
      <c r="C49" s="13" t="s">
        <v>123</v>
      </c>
      <c r="D49" s="75" t="s">
        <v>59</v>
      </c>
      <c r="E49" s="75">
        <v>2020</v>
      </c>
      <c r="F49" s="75">
        <v>2020</v>
      </c>
      <c r="G49" s="13">
        <v>2021</v>
      </c>
      <c r="H49" s="15">
        <f t="shared" si="37"/>
        <v>0.08803680981595093</v>
      </c>
      <c r="I49" s="15">
        <v>0.574</v>
      </c>
      <c r="J49" s="16" t="s">
        <v>146</v>
      </c>
      <c r="K49" s="15" t="s">
        <v>51</v>
      </c>
      <c r="L49" s="15">
        <v>0.263062972</v>
      </c>
      <c r="M49" s="15" t="s">
        <v>51</v>
      </c>
      <c r="N49" s="15">
        <v>0</v>
      </c>
      <c r="O49" s="15">
        <v>0</v>
      </c>
      <c r="P49" s="15">
        <v>0</v>
      </c>
      <c r="Q49" s="15">
        <v>0.574</v>
      </c>
      <c r="R49" s="15">
        <v>0</v>
      </c>
      <c r="S49" s="15">
        <v>0.24445999999999998</v>
      </c>
      <c r="T49" s="15">
        <f t="shared" si="38"/>
        <v>0.7695679999999999</v>
      </c>
      <c r="U49" s="15">
        <f t="shared" si="39"/>
        <v>0.263062972</v>
      </c>
      <c r="V49" s="15">
        <f t="shared" si="40"/>
        <v>0.7695679999999999</v>
      </c>
      <c r="W49" s="15">
        <f t="shared" si="41"/>
        <v>0</v>
      </c>
      <c r="X49" s="15">
        <f t="shared" si="42"/>
        <v>0</v>
      </c>
      <c r="Y49" s="15">
        <f t="shared" si="43"/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f t="shared" si="44"/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f t="shared" si="45"/>
        <v>0.574</v>
      </c>
      <c r="AJ49" s="15">
        <v>0</v>
      </c>
      <c r="AK49" s="15">
        <v>0</v>
      </c>
      <c r="AL49" s="15">
        <v>0.574</v>
      </c>
      <c r="AM49" s="15">
        <v>0</v>
      </c>
      <c r="AN49" s="15">
        <f t="shared" si="46"/>
        <v>0.048892</v>
      </c>
      <c r="AO49" s="15">
        <v>0</v>
      </c>
      <c r="AP49" s="15">
        <v>0</v>
      </c>
      <c r="AQ49" s="15">
        <v>0.048892</v>
      </c>
      <c r="AR49" s="15">
        <v>0</v>
      </c>
      <c r="AS49" s="15">
        <f t="shared" si="47"/>
        <v>0.195568</v>
      </c>
      <c r="AT49" s="15">
        <v>0</v>
      </c>
      <c r="AU49" s="15">
        <v>0</v>
      </c>
      <c r="AV49" s="15">
        <v>0.195568</v>
      </c>
      <c r="AW49" s="15">
        <v>0</v>
      </c>
      <c r="AX49" s="15">
        <f t="shared" si="48"/>
        <v>0.21417097200000002</v>
      </c>
      <c r="AY49" s="15">
        <v>0</v>
      </c>
      <c r="AZ49" s="15">
        <v>0</v>
      </c>
      <c r="BA49" s="15">
        <v>0.21417097200000002</v>
      </c>
      <c r="BB49" s="15">
        <v>0</v>
      </c>
      <c r="BC49" s="15">
        <f t="shared" si="49"/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f t="shared" si="50"/>
        <v>0</v>
      </c>
      <c r="BI49" s="15">
        <v>0</v>
      </c>
      <c r="BJ49" s="15">
        <v>0</v>
      </c>
      <c r="BK49" s="15">
        <v>0</v>
      </c>
      <c r="BL49" s="15">
        <v>0</v>
      </c>
      <c r="BM49" s="15">
        <f t="shared" si="51"/>
        <v>0</v>
      </c>
      <c r="BN49" s="15">
        <v>0</v>
      </c>
      <c r="BO49" s="15">
        <v>0</v>
      </c>
      <c r="BP49" s="15">
        <v>0</v>
      </c>
      <c r="BQ49" s="15">
        <v>0</v>
      </c>
      <c r="BR49" s="15">
        <f t="shared" si="52"/>
        <v>0</v>
      </c>
      <c r="BS49" s="15">
        <v>0</v>
      </c>
      <c r="BT49" s="15">
        <v>0</v>
      </c>
      <c r="BU49" s="15">
        <v>0</v>
      </c>
      <c r="BV49" s="15">
        <v>0</v>
      </c>
      <c r="BW49" s="15">
        <f t="shared" si="53"/>
        <v>0</v>
      </c>
      <c r="BX49" s="15">
        <v>0</v>
      </c>
      <c r="BY49" s="15">
        <v>0</v>
      </c>
      <c r="BZ49" s="15">
        <v>0</v>
      </c>
      <c r="CA49" s="15">
        <v>0</v>
      </c>
      <c r="CB49" s="15">
        <f t="shared" si="54"/>
        <v>0</v>
      </c>
      <c r="CC49" s="15">
        <v>0</v>
      </c>
      <c r="CD49" s="15">
        <v>0</v>
      </c>
      <c r="CE49" s="15">
        <v>0</v>
      </c>
      <c r="CF49" s="15">
        <v>0</v>
      </c>
      <c r="CG49" s="15">
        <f t="shared" si="55"/>
        <v>0.7695679999999999</v>
      </c>
      <c r="CH49" s="15">
        <f aca="true" t="shared" si="60" ref="CH49:CJ50">AJ49+AT49+BD49+BN49+BX49</f>
        <v>0</v>
      </c>
      <c r="CI49" s="15">
        <f t="shared" si="60"/>
        <v>0</v>
      </c>
      <c r="CJ49" s="15">
        <f t="shared" si="60"/>
        <v>0.7695679999999999</v>
      </c>
      <c r="CK49" s="15">
        <v>0</v>
      </c>
      <c r="CL49" s="15">
        <f t="shared" si="57"/>
        <v>0.7695679999999999</v>
      </c>
      <c r="CM49" s="15">
        <f aca="true" t="shared" si="61" ref="CM49:CP50">AO49+AY49+BI49+BS49+CC49</f>
        <v>0</v>
      </c>
      <c r="CN49" s="15">
        <f t="shared" si="61"/>
        <v>0</v>
      </c>
      <c r="CO49" s="15">
        <f t="shared" si="59"/>
        <v>0.7695679999999999</v>
      </c>
      <c r="CP49" s="15">
        <f t="shared" si="61"/>
        <v>0</v>
      </c>
      <c r="CQ49" s="15"/>
    </row>
    <row r="50" spans="1:95" ht="28.5" customHeight="1">
      <c r="A50" s="13" t="s">
        <v>163</v>
      </c>
      <c r="B50" s="18" t="s">
        <v>555</v>
      </c>
      <c r="C50" s="13" t="s">
        <v>124</v>
      </c>
      <c r="D50" s="75" t="s">
        <v>59</v>
      </c>
      <c r="E50" s="75">
        <v>2020</v>
      </c>
      <c r="F50" s="75">
        <v>2020</v>
      </c>
      <c r="G50" s="13">
        <v>2021</v>
      </c>
      <c r="H50" s="15">
        <f t="shared" si="37"/>
        <v>0.05368098159509203</v>
      </c>
      <c r="I50" s="15">
        <v>0.35</v>
      </c>
      <c r="J50" s="16" t="s">
        <v>146</v>
      </c>
      <c r="K50" s="15" t="s">
        <v>51</v>
      </c>
      <c r="L50" s="15">
        <v>0.20016398000000002</v>
      </c>
      <c r="M50" s="15" t="s">
        <v>51</v>
      </c>
      <c r="N50" s="15">
        <v>0</v>
      </c>
      <c r="O50" s="15">
        <v>0</v>
      </c>
      <c r="P50" s="15">
        <v>0</v>
      </c>
      <c r="Q50" s="15">
        <v>0.35</v>
      </c>
      <c r="R50" s="15">
        <v>0</v>
      </c>
      <c r="S50" s="15">
        <v>0.19895200000000002</v>
      </c>
      <c r="T50" s="15">
        <f t="shared" si="38"/>
        <v>0.5091616</v>
      </c>
      <c r="U50" s="15">
        <f t="shared" si="39"/>
        <v>0.20016398000000002</v>
      </c>
      <c r="V50" s="15">
        <f t="shared" si="40"/>
        <v>0.5091616</v>
      </c>
      <c r="W50" s="15">
        <f t="shared" si="41"/>
        <v>0</v>
      </c>
      <c r="X50" s="15">
        <f t="shared" si="42"/>
        <v>0</v>
      </c>
      <c r="Y50" s="15">
        <f t="shared" si="43"/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f t="shared" si="44"/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f t="shared" si="45"/>
        <v>0.35</v>
      </c>
      <c r="AJ50" s="15">
        <v>0</v>
      </c>
      <c r="AK50" s="15">
        <v>0</v>
      </c>
      <c r="AL50" s="15">
        <v>0.35</v>
      </c>
      <c r="AM50" s="15">
        <v>0</v>
      </c>
      <c r="AN50" s="15">
        <f t="shared" si="46"/>
        <v>0.0397904</v>
      </c>
      <c r="AO50" s="15">
        <v>0</v>
      </c>
      <c r="AP50" s="15">
        <v>0</v>
      </c>
      <c r="AQ50" s="15">
        <v>0.0397904</v>
      </c>
      <c r="AR50" s="15">
        <v>0</v>
      </c>
      <c r="AS50" s="15">
        <f t="shared" si="47"/>
        <v>0.15916160000000001</v>
      </c>
      <c r="AT50" s="15">
        <v>0</v>
      </c>
      <c r="AU50" s="15">
        <v>0</v>
      </c>
      <c r="AV50" s="15">
        <v>0.15916160000000001</v>
      </c>
      <c r="AW50" s="15">
        <v>0</v>
      </c>
      <c r="AX50" s="15">
        <f t="shared" si="48"/>
        <v>0.16037358000000002</v>
      </c>
      <c r="AY50" s="15">
        <v>0</v>
      </c>
      <c r="AZ50" s="15">
        <v>0</v>
      </c>
      <c r="BA50" s="15">
        <v>0.16037358000000002</v>
      </c>
      <c r="BB50" s="15">
        <v>0</v>
      </c>
      <c r="BC50" s="15">
        <f t="shared" si="49"/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f t="shared" si="50"/>
        <v>0</v>
      </c>
      <c r="BI50" s="15">
        <v>0</v>
      </c>
      <c r="BJ50" s="15">
        <v>0</v>
      </c>
      <c r="BK50" s="15">
        <v>0</v>
      </c>
      <c r="BL50" s="15">
        <v>0</v>
      </c>
      <c r="BM50" s="15">
        <f t="shared" si="51"/>
        <v>0</v>
      </c>
      <c r="BN50" s="15">
        <v>0</v>
      </c>
      <c r="BO50" s="15">
        <v>0</v>
      </c>
      <c r="BP50" s="15">
        <v>0</v>
      </c>
      <c r="BQ50" s="15">
        <v>0</v>
      </c>
      <c r="BR50" s="15">
        <f t="shared" si="52"/>
        <v>0</v>
      </c>
      <c r="BS50" s="15">
        <v>0</v>
      </c>
      <c r="BT50" s="15">
        <v>0</v>
      </c>
      <c r="BU50" s="15">
        <v>0</v>
      </c>
      <c r="BV50" s="15">
        <v>0</v>
      </c>
      <c r="BW50" s="15">
        <f t="shared" si="53"/>
        <v>0</v>
      </c>
      <c r="BX50" s="15">
        <v>0</v>
      </c>
      <c r="BY50" s="15">
        <v>0</v>
      </c>
      <c r="BZ50" s="15">
        <v>0</v>
      </c>
      <c r="CA50" s="15">
        <v>0</v>
      </c>
      <c r="CB50" s="15">
        <f t="shared" si="54"/>
        <v>0</v>
      </c>
      <c r="CC50" s="15">
        <v>0</v>
      </c>
      <c r="CD50" s="15">
        <v>0</v>
      </c>
      <c r="CE50" s="15">
        <v>0</v>
      </c>
      <c r="CF50" s="15">
        <v>0</v>
      </c>
      <c r="CG50" s="15">
        <f t="shared" si="55"/>
        <v>0.5091616</v>
      </c>
      <c r="CH50" s="15">
        <f t="shared" si="60"/>
        <v>0</v>
      </c>
      <c r="CI50" s="15">
        <f t="shared" si="60"/>
        <v>0</v>
      </c>
      <c r="CJ50" s="15">
        <f t="shared" si="60"/>
        <v>0.5091616</v>
      </c>
      <c r="CK50" s="15">
        <v>0</v>
      </c>
      <c r="CL50" s="15">
        <f t="shared" si="57"/>
        <v>0.5091616</v>
      </c>
      <c r="CM50" s="15">
        <f t="shared" si="61"/>
        <v>0</v>
      </c>
      <c r="CN50" s="15">
        <f t="shared" si="61"/>
        <v>0</v>
      </c>
      <c r="CO50" s="15">
        <f t="shared" si="59"/>
        <v>0.5091616</v>
      </c>
      <c r="CP50" s="15">
        <f t="shared" si="61"/>
        <v>0</v>
      </c>
      <c r="CQ50" s="15"/>
    </row>
    <row r="51" spans="1:95" ht="27.75" customHeight="1">
      <c r="A51" s="13" t="s">
        <v>164</v>
      </c>
      <c r="B51" s="14" t="s">
        <v>93</v>
      </c>
      <c r="C51" s="13" t="s">
        <v>58</v>
      </c>
      <c r="D51" s="15" t="s">
        <v>51</v>
      </c>
      <c r="E51" s="15" t="s">
        <v>51</v>
      </c>
      <c r="F51" s="15" t="s">
        <v>51</v>
      </c>
      <c r="G51" s="15" t="s">
        <v>51</v>
      </c>
      <c r="H51" s="15">
        <v>0</v>
      </c>
      <c r="I51" s="15">
        <v>0</v>
      </c>
      <c r="J51" s="15" t="s">
        <v>51</v>
      </c>
      <c r="K51" s="15">
        <v>0</v>
      </c>
      <c r="L51" s="15">
        <v>0</v>
      </c>
      <c r="M51" s="15" t="s">
        <v>51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  <c r="BJ51" s="15">
        <v>0</v>
      </c>
      <c r="BK51" s="15">
        <v>0</v>
      </c>
      <c r="BL51" s="15">
        <v>0</v>
      </c>
      <c r="BM51" s="15">
        <v>0</v>
      </c>
      <c r="BN51" s="15">
        <v>0</v>
      </c>
      <c r="BO51" s="15">
        <v>0</v>
      </c>
      <c r="BP51" s="15">
        <v>0</v>
      </c>
      <c r="BQ51" s="15">
        <v>0</v>
      </c>
      <c r="BR51" s="15">
        <v>0</v>
      </c>
      <c r="BS51" s="15">
        <v>0</v>
      </c>
      <c r="BT51" s="15">
        <v>0</v>
      </c>
      <c r="BU51" s="15">
        <v>0</v>
      </c>
      <c r="BV51" s="15">
        <v>0</v>
      </c>
      <c r="BW51" s="15">
        <v>0</v>
      </c>
      <c r="BX51" s="15">
        <v>0</v>
      </c>
      <c r="BY51" s="15">
        <v>0</v>
      </c>
      <c r="BZ51" s="15">
        <v>0</v>
      </c>
      <c r="CA51" s="15">
        <v>0</v>
      </c>
      <c r="CB51" s="15">
        <v>0</v>
      </c>
      <c r="CC51" s="15">
        <v>0</v>
      </c>
      <c r="CD51" s="15">
        <v>0</v>
      </c>
      <c r="CE51" s="15">
        <v>0</v>
      </c>
      <c r="CF51" s="15">
        <v>0</v>
      </c>
      <c r="CG51" s="15">
        <v>0</v>
      </c>
      <c r="CH51" s="15">
        <v>0</v>
      </c>
      <c r="CI51" s="15">
        <v>0</v>
      </c>
      <c r="CJ51" s="15">
        <v>0</v>
      </c>
      <c r="CK51" s="15">
        <v>0</v>
      </c>
      <c r="CL51" s="15">
        <v>0</v>
      </c>
      <c r="CM51" s="15">
        <v>0</v>
      </c>
      <c r="CN51" s="15">
        <v>0</v>
      </c>
      <c r="CO51" s="15">
        <v>0</v>
      </c>
      <c r="CP51" s="15">
        <v>0</v>
      </c>
      <c r="CQ51" s="15"/>
    </row>
    <row r="52" spans="1:95" ht="17.25" customHeight="1">
      <c r="A52" s="13" t="s">
        <v>80</v>
      </c>
      <c r="B52" s="14" t="s">
        <v>94</v>
      </c>
      <c r="C52" s="13" t="s">
        <v>58</v>
      </c>
      <c r="D52" s="15" t="s">
        <v>51</v>
      </c>
      <c r="E52" s="15" t="s">
        <v>51</v>
      </c>
      <c r="F52" s="15" t="s">
        <v>51</v>
      </c>
      <c r="G52" s="15" t="s">
        <v>51</v>
      </c>
      <c r="H52" s="15">
        <f>H59+H53</f>
        <v>0</v>
      </c>
      <c r="I52" s="15">
        <f>I59+I53</f>
        <v>24.577958000000002</v>
      </c>
      <c r="J52" s="15" t="s">
        <v>51</v>
      </c>
      <c r="K52" s="15">
        <f>K59+K53</f>
        <v>0</v>
      </c>
      <c r="L52" s="15">
        <f>L59+L53</f>
        <v>39.59455594</v>
      </c>
      <c r="M52" s="15" t="s">
        <v>51</v>
      </c>
      <c r="N52" s="15">
        <f>N59+N53</f>
        <v>0</v>
      </c>
      <c r="O52" s="15">
        <f>O59+O53</f>
        <v>0</v>
      </c>
      <c r="P52" s="15">
        <f>P59+P53</f>
        <v>42.39974310086373</v>
      </c>
      <c r="Q52" s="15">
        <f>Q59+Q53</f>
        <v>45.83715610086374</v>
      </c>
      <c r="R52" s="15">
        <f aca="true" t="shared" si="62" ref="R52:CC52">R59+R53</f>
        <v>67.66674310086373</v>
      </c>
      <c r="S52" s="15">
        <f t="shared" si="62"/>
        <v>79.59806410086374</v>
      </c>
      <c r="T52" s="15">
        <f t="shared" si="62"/>
        <v>15.7187596</v>
      </c>
      <c r="U52" s="15">
        <f t="shared" si="62"/>
        <v>23.33201045</v>
      </c>
      <c r="V52" s="15">
        <f t="shared" si="62"/>
        <v>15.7187596</v>
      </c>
      <c r="W52" s="15">
        <f t="shared" si="62"/>
        <v>12.482589599999999</v>
      </c>
      <c r="X52" s="15">
        <f t="shared" si="62"/>
        <v>20.27161845</v>
      </c>
      <c r="Y52" s="15">
        <f t="shared" si="62"/>
        <v>0</v>
      </c>
      <c r="Z52" s="15">
        <f t="shared" si="62"/>
        <v>0</v>
      </c>
      <c r="AA52" s="15">
        <f t="shared" si="62"/>
        <v>0</v>
      </c>
      <c r="AB52" s="15">
        <f t="shared" si="62"/>
        <v>0</v>
      </c>
      <c r="AC52" s="15">
        <f t="shared" si="62"/>
        <v>0</v>
      </c>
      <c r="AD52" s="15">
        <f t="shared" si="62"/>
        <v>0</v>
      </c>
      <c r="AE52" s="15">
        <f t="shared" si="62"/>
        <v>0</v>
      </c>
      <c r="AF52" s="15">
        <f t="shared" si="62"/>
        <v>0</v>
      </c>
      <c r="AG52" s="15">
        <f t="shared" si="62"/>
        <v>0</v>
      </c>
      <c r="AH52" s="15">
        <f t="shared" si="62"/>
        <v>0</v>
      </c>
      <c r="AI52" s="15">
        <f t="shared" si="62"/>
        <v>0.61217</v>
      </c>
      <c r="AJ52" s="15">
        <f t="shared" si="62"/>
        <v>0</v>
      </c>
      <c r="AK52" s="15">
        <f t="shared" si="62"/>
        <v>0</v>
      </c>
      <c r="AL52" s="15">
        <f t="shared" si="62"/>
        <v>0.61217</v>
      </c>
      <c r="AM52" s="15">
        <f t="shared" si="62"/>
        <v>0</v>
      </c>
      <c r="AN52" s="15">
        <f t="shared" si="62"/>
        <v>0.644392</v>
      </c>
      <c r="AO52" s="15">
        <f t="shared" si="62"/>
        <v>0</v>
      </c>
      <c r="AP52" s="15">
        <f t="shared" si="62"/>
        <v>0</v>
      </c>
      <c r="AQ52" s="15">
        <f t="shared" si="62"/>
        <v>0.644392</v>
      </c>
      <c r="AR52" s="15">
        <f t="shared" si="62"/>
        <v>0</v>
      </c>
      <c r="AS52" s="15">
        <f t="shared" si="62"/>
        <v>2.624</v>
      </c>
      <c r="AT52" s="15">
        <f t="shared" si="62"/>
        <v>0</v>
      </c>
      <c r="AU52" s="15">
        <f t="shared" si="62"/>
        <v>0</v>
      </c>
      <c r="AV52" s="15">
        <f t="shared" si="62"/>
        <v>2.624</v>
      </c>
      <c r="AW52" s="15">
        <f t="shared" si="62"/>
        <v>0</v>
      </c>
      <c r="AX52" s="15">
        <f t="shared" si="62"/>
        <v>2.416</v>
      </c>
      <c r="AY52" s="15">
        <f t="shared" si="62"/>
        <v>0</v>
      </c>
      <c r="AZ52" s="15">
        <f t="shared" si="62"/>
        <v>0</v>
      </c>
      <c r="BA52" s="15">
        <f t="shared" si="62"/>
        <v>2.416</v>
      </c>
      <c r="BB52" s="15">
        <f t="shared" si="62"/>
        <v>0</v>
      </c>
      <c r="BC52" s="15">
        <f t="shared" si="62"/>
        <v>4.0585895999999995</v>
      </c>
      <c r="BD52" s="15">
        <f t="shared" si="62"/>
        <v>0</v>
      </c>
      <c r="BE52" s="15">
        <f t="shared" si="62"/>
        <v>0</v>
      </c>
      <c r="BF52" s="15">
        <f t="shared" si="62"/>
        <v>4.0585895999999995</v>
      </c>
      <c r="BG52" s="15">
        <f t="shared" si="62"/>
        <v>0</v>
      </c>
      <c r="BH52" s="15">
        <f t="shared" si="62"/>
        <v>4.73</v>
      </c>
      <c r="BI52" s="15">
        <f t="shared" si="62"/>
        <v>0</v>
      </c>
      <c r="BJ52" s="15">
        <f t="shared" si="62"/>
        <v>0</v>
      </c>
      <c r="BK52" s="15">
        <f t="shared" si="62"/>
        <v>4.73</v>
      </c>
      <c r="BL52" s="15">
        <f t="shared" si="62"/>
        <v>0</v>
      </c>
      <c r="BM52" s="15">
        <f t="shared" si="62"/>
        <v>4.2425</v>
      </c>
      <c r="BN52" s="15">
        <f t="shared" si="62"/>
        <v>0</v>
      </c>
      <c r="BO52" s="15">
        <f t="shared" si="62"/>
        <v>0</v>
      </c>
      <c r="BP52" s="15">
        <f t="shared" si="62"/>
        <v>4.2425</v>
      </c>
      <c r="BQ52" s="15">
        <f t="shared" si="62"/>
        <v>0</v>
      </c>
      <c r="BR52" s="15">
        <f t="shared" si="62"/>
        <v>4.23045472</v>
      </c>
      <c r="BS52" s="15">
        <f t="shared" si="62"/>
        <v>0</v>
      </c>
      <c r="BT52" s="15">
        <f t="shared" si="62"/>
        <v>0</v>
      </c>
      <c r="BU52" s="15">
        <f t="shared" si="62"/>
        <v>4.23045472</v>
      </c>
      <c r="BV52" s="15">
        <f t="shared" si="62"/>
        <v>0</v>
      </c>
      <c r="BW52" s="15">
        <f t="shared" si="62"/>
        <v>4.1815</v>
      </c>
      <c r="BX52" s="15">
        <f t="shared" si="62"/>
        <v>0</v>
      </c>
      <c r="BY52" s="15">
        <f t="shared" si="62"/>
        <v>0</v>
      </c>
      <c r="BZ52" s="15">
        <f t="shared" si="62"/>
        <v>4.1815</v>
      </c>
      <c r="CA52" s="15">
        <f t="shared" si="62"/>
        <v>0</v>
      </c>
      <c r="CB52" s="15">
        <f t="shared" si="62"/>
        <v>4.182</v>
      </c>
      <c r="CC52" s="15">
        <f t="shared" si="62"/>
        <v>0</v>
      </c>
      <c r="CD52" s="15">
        <f aca="true" t="shared" si="63" ref="CD52:CP52">CD59+CD53</f>
        <v>0</v>
      </c>
      <c r="CE52" s="15">
        <f t="shared" si="63"/>
        <v>4.182</v>
      </c>
      <c r="CF52" s="15">
        <f t="shared" si="63"/>
        <v>0</v>
      </c>
      <c r="CG52" s="15">
        <f t="shared" si="63"/>
        <v>15.7187596</v>
      </c>
      <c r="CH52" s="15">
        <f t="shared" si="63"/>
        <v>0</v>
      </c>
      <c r="CI52" s="15">
        <f t="shared" si="63"/>
        <v>0</v>
      </c>
      <c r="CJ52" s="15">
        <f t="shared" si="63"/>
        <v>15.7187596</v>
      </c>
      <c r="CK52" s="15">
        <f t="shared" si="63"/>
        <v>0</v>
      </c>
      <c r="CL52" s="15">
        <f t="shared" si="63"/>
        <v>15.70721432</v>
      </c>
      <c r="CM52" s="15">
        <f t="shared" si="63"/>
        <v>0</v>
      </c>
      <c r="CN52" s="15">
        <f t="shared" si="63"/>
        <v>0</v>
      </c>
      <c r="CO52" s="15">
        <f t="shared" si="63"/>
        <v>15.70721432</v>
      </c>
      <c r="CP52" s="15">
        <f t="shared" si="63"/>
        <v>0</v>
      </c>
      <c r="CQ52" s="15"/>
    </row>
    <row r="53" spans="1:95" ht="16.5" customHeight="1">
      <c r="A53" s="13" t="s">
        <v>165</v>
      </c>
      <c r="B53" s="14" t="s">
        <v>60</v>
      </c>
      <c r="C53" s="13" t="s">
        <v>58</v>
      </c>
      <c r="D53" s="15" t="s">
        <v>51</v>
      </c>
      <c r="E53" s="15" t="s">
        <v>51</v>
      </c>
      <c r="F53" s="15" t="s">
        <v>51</v>
      </c>
      <c r="G53" s="15" t="s">
        <v>51</v>
      </c>
      <c r="H53" s="15">
        <v>0</v>
      </c>
      <c r="I53" s="15">
        <f>SUM(I54:I57)</f>
        <v>24.577958000000002</v>
      </c>
      <c r="J53" s="15" t="s">
        <v>51</v>
      </c>
      <c r="K53" s="15">
        <v>0</v>
      </c>
      <c r="L53" s="15">
        <f>SUM(L54:L58)</f>
        <v>39.59455594</v>
      </c>
      <c r="M53" s="15" t="s">
        <v>51</v>
      </c>
      <c r="N53" s="15">
        <v>0</v>
      </c>
      <c r="O53" s="15">
        <v>0</v>
      </c>
      <c r="P53" s="15">
        <f>SUM(P54:P58)</f>
        <v>42.39974310086373</v>
      </c>
      <c r="Q53" s="15">
        <f>SUM(Q54:Q58)</f>
        <v>45.83715610086374</v>
      </c>
      <c r="R53" s="15">
        <f>SUM(R54:R58)</f>
        <v>67.66674310086373</v>
      </c>
      <c r="S53" s="15">
        <f>SUM(S54:S58)</f>
        <v>79.59806410086374</v>
      </c>
      <c r="T53" s="15">
        <f>SUM(T54:T58)</f>
        <v>15.7187596</v>
      </c>
      <c r="U53" s="15">
        <f aca="true" t="shared" si="64" ref="U53:CF53">SUM(U54:U58)</f>
        <v>23.33201045</v>
      </c>
      <c r="V53" s="15">
        <f t="shared" si="64"/>
        <v>15.7187596</v>
      </c>
      <c r="W53" s="15">
        <f t="shared" si="64"/>
        <v>12.482589599999999</v>
      </c>
      <c r="X53" s="15">
        <f t="shared" si="64"/>
        <v>20.27161845</v>
      </c>
      <c r="Y53" s="15">
        <f t="shared" si="64"/>
        <v>0</v>
      </c>
      <c r="Z53" s="15">
        <f t="shared" si="64"/>
        <v>0</v>
      </c>
      <c r="AA53" s="15">
        <f t="shared" si="64"/>
        <v>0</v>
      </c>
      <c r="AB53" s="15">
        <f t="shared" si="64"/>
        <v>0</v>
      </c>
      <c r="AC53" s="15">
        <f t="shared" si="64"/>
        <v>0</v>
      </c>
      <c r="AD53" s="15">
        <f t="shared" si="64"/>
        <v>0</v>
      </c>
      <c r="AE53" s="15">
        <f t="shared" si="64"/>
        <v>0</v>
      </c>
      <c r="AF53" s="15">
        <f t="shared" si="64"/>
        <v>0</v>
      </c>
      <c r="AG53" s="15">
        <f t="shared" si="64"/>
        <v>0</v>
      </c>
      <c r="AH53" s="15">
        <f t="shared" si="64"/>
        <v>0</v>
      </c>
      <c r="AI53" s="15">
        <f t="shared" si="64"/>
        <v>0.61217</v>
      </c>
      <c r="AJ53" s="15">
        <f t="shared" si="64"/>
        <v>0</v>
      </c>
      <c r="AK53" s="15">
        <f t="shared" si="64"/>
        <v>0</v>
      </c>
      <c r="AL53" s="15">
        <f t="shared" si="64"/>
        <v>0.61217</v>
      </c>
      <c r="AM53" s="15">
        <f t="shared" si="64"/>
        <v>0</v>
      </c>
      <c r="AN53" s="15">
        <f t="shared" si="64"/>
        <v>0.644392</v>
      </c>
      <c r="AO53" s="15">
        <f t="shared" si="64"/>
        <v>0</v>
      </c>
      <c r="AP53" s="15">
        <f t="shared" si="64"/>
        <v>0</v>
      </c>
      <c r="AQ53" s="15">
        <f t="shared" si="64"/>
        <v>0.644392</v>
      </c>
      <c r="AR53" s="15">
        <f t="shared" si="64"/>
        <v>0</v>
      </c>
      <c r="AS53" s="15">
        <f t="shared" si="64"/>
        <v>2.624</v>
      </c>
      <c r="AT53" s="15">
        <f t="shared" si="64"/>
        <v>0</v>
      </c>
      <c r="AU53" s="15">
        <f t="shared" si="64"/>
        <v>0</v>
      </c>
      <c r="AV53" s="15">
        <f t="shared" si="64"/>
        <v>2.624</v>
      </c>
      <c r="AW53" s="15">
        <f t="shared" si="64"/>
        <v>0</v>
      </c>
      <c r="AX53" s="15">
        <f t="shared" si="64"/>
        <v>2.416</v>
      </c>
      <c r="AY53" s="15">
        <f t="shared" si="64"/>
        <v>0</v>
      </c>
      <c r="AZ53" s="15">
        <f t="shared" si="64"/>
        <v>0</v>
      </c>
      <c r="BA53" s="15">
        <f t="shared" si="64"/>
        <v>2.416</v>
      </c>
      <c r="BB53" s="15">
        <f t="shared" si="64"/>
        <v>0</v>
      </c>
      <c r="BC53" s="15">
        <f t="shared" si="64"/>
        <v>4.0585895999999995</v>
      </c>
      <c r="BD53" s="15">
        <f t="shared" si="64"/>
        <v>0</v>
      </c>
      <c r="BE53" s="15">
        <f t="shared" si="64"/>
        <v>0</v>
      </c>
      <c r="BF53" s="15">
        <f t="shared" si="64"/>
        <v>4.0585895999999995</v>
      </c>
      <c r="BG53" s="15">
        <f t="shared" si="64"/>
        <v>0</v>
      </c>
      <c r="BH53" s="15">
        <f t="shared" si="64"/>
        <v>4.73</v>
      </c>
      <c r="BI53" s="15">
        <f t="shared" si="64"/>
        <v>0</v>
      </c>
      <c r="BJ53" s="15">
        <f t="shared" si="64"/>
        <v>0</v>
      </c>
      <c r="BK53" s="15">
        <f t="shared" si="64"/>
        <v>4.73</v>
      </c>
      <c r="BL53" s="15">
        <f t="shared" si="64"/>
        <v>0</v>
      </c>
      <c r="BM53" s="15">
        <f t="shared" si="64"/>
        <v>4.2425</v>
      </c>
      <c r="BN53" s="15">
        <f t="shared" si="64"/>
        <v>0</v>
      </c>
      <c r="BO53" s="15">
        <f t="shared" si="64"/>
        <v>0</v>
      </c>
      <c r="BP53" s="15">
        <f t="shared" si="64"/>
        <v>4.2425</v>
      </c>
      <c r="BQ53" s="15">
        <f t="shared" si="64"/>
        <v>0</v>
      </c>
      <c r="BR53" s="15">
        <f t="shared" si="64"/>
        <v>4.23045472</v>
      </c>
      <c r="BS53" s="15">
        <f t="shared" si="64"/>
        <v>0</v>
      </c>
      <c r="BT53" s="15">
        <f t="shared" si="64"/>
        <v>0</v>
      </c>
      <c r="BU53" s="15">
        <f t="shared" si="64"/>
        <v>4.23045472</v>
      </c>
      <c r="BV53" s="15">
        <f t="shared" si="64"/>
        <v>0</v>
      </c>
      <c r="BW53" s="15">
        <f t="shared" si="64"/>
        <v>4.1815</v>
      </c>
      <c r="BX53" s="15">
        <f t="shared" si="64"/>
        <v>0</v>
      </c>
      <c r="BY53" s="15">
        <f t="shared" si="64"/>
        <v>0</v>
      </c>
      <c r="BZ53" s="15">
        <f t="shared" si="64"/>
        <v>4.1815</v>
      </c>
      <c r="CA53" s="15">
        <f t="shared" si="64"/>
        <v>0</v>
      </c>
      <c r="CB53" s="15">
        <f t="shared" si="64"/>
        <v>4.182</v>
      </c>
      <c r="CC53" s="15">
        <f t="shared" si="64"/>
        <v>0</v>
      </c>
      <c r="CD53" s="15">
        <f t="shared" si="64"/>
        <v>0</v>
      </c>
      <c r="CE53" s="15">
        <f t="shared" si="64"/>
        <v>4.182</v>
      </c>
      <c r="CF53" s="15">
        <f t="shared" si="64"/>
        <v>0</v>
      </c>
      <c r="CG53" s="15">
        <f aca="true" t="shared" si="65" ref="CG53:CP53">SUM(CG54:CG58)</f>
        <v>15.7187596</v>
      </c>
      <c r="CH53" s="15">
        <f t="shared" si="65"/>
        <v>0</v>
      </c>
      <c r="CI53" s="15">
        <f t="shared" si="65"/>
        <v>0</v>
      </c>
      <c r="CJ53" s="15">
        <f t="shared" si="65"/>
        <v>15.7187596</v>
      </c>
      <c r="CK53" s="15">
        <f t="shared" si="65"/>
        <v>0</v>
      </c>
      <c r="CL53" s="15">
        <f t="shared" si="65"/>
        <v>15.70721432</v>
      </c>
      <c r="CM53" s="15">
        <f t="shared" si="65"/>
        <v>0</v>
      </c>
      <c r="CN53" s="15">
        <f t="shared" si="65"/>
        <v>0</v>
      </c>
      <c r="CO53" s="15">
        <f t="shared" si="65"/>
        <v>15.70721432</v>
      </c>
      <c r="CP53" s="15">
        <f t="shared" si="65"/>
        <v>0</v>
      </c>
      <c r="CQ53" s="15"/>
    </row>
    <row r="54" spans="1:95" ht="25.5">
      <c r="A54" s="13" t="s">
        <v>165</v>
      </c>
      <c r="B54" s="85" t="s">
        <v>191</v>
      </c>
      <c r="C54" s="13" t="s">
        <v>181</v>
      </c>
      <c r="D54" s="19" t="s">
        <v>59</v>
      </c>
      <c r="E54" s="20" t="s">
        <v>145</v>
      </c>
      <c r="F54" s="21" t="s">
        <v>145</v>
      </c>
      <c r="G54" s="13" t="s">
        <v>51</v>
      </c>
      <c r="H54" s="15">
        <f>I54/6.52</f>
        <v>0.09389110429447853</v>
      </c>
      <c r="I54" s="23">
        <v>0.61217</v>
      </c>
      <c r="J54" s="16" t="s">
        <v>146</v>
      </c>
      <c r="K54" s="15" t="s">
        <v>51</v>
      </c>
      <c r="L54" s="15">
        <v>0.644392</v>
      </c>
      <c r="M54" s="15" t="s">
        <v>51</v>
      </c>
      <c r="N54" s="15">
        <v>0</v>
      </c>
      <c r="O54" s="15">
        <v>0</v>
      </c>
      <c r="P54" s="23">
        <f>'[1]КВЛ-6кВф.623, 2022г '!$G$26/1000000</f>
        <v>2.7542085075217826</v>
      </c>
      <c r="Q54" s="23">
        <f>'[1]КВЛ-6кВф.623, 2022г '!$G$26/1000000</f>
        <v>2.7542085075217826</v>
      </c>
      <c r="R54" s="15">
        <v>2.7542085075217826</v>
      </c>
      <c r="S54" s="15">
        <v>2.7542085075217826</v>
      </c>
      <c r="T54" s="15">
        <f>O54+V54</f>
        <v>0.61217</v>
      </c>
      <c r="U54" s="15">
        <f>AN54+AX54+BH54+BR54+CB54</f>
        <v>0.644392</v>
      </c>
      <c r="V54" s="15">
        <f>Y54+AI54+AS54+BC54+BM54+BW54</f>
        <v>0.61217</v>
      </c>
      <c r="W54" s="15">
        <f>BC54+BM54+BW54</f>
        <v>0</v>
      </c>
      <c r="X54" s="15">
        <f>BH54+CB54+BR54</f>
        <v>0</v>
      </c>
      <c r="Y54" s="15">
        <f>Z54+AA54+AB54+AC54</f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f>AE54+AF54+AG54+AH54</f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f>AJ54+AK54+AL54+AM54</f>
        <v>0.61217</v>
      </c>
      <c r="AJ54" s="15">
        <v>0</v>
      </c>
      <c r="AK54" s="15">
        <v>0</v>
      </c>
      <c r="AL54" s="15">
        <v>0.61217</v>
      </c>
      <c r="AM54" s="15">
        <v>0</v>
      </c>
      <c r="AN54" s="15">
        <f>AO54+AP54+AQ54+AR54</f>
        <v>0.644392</v>
      </c>
      <c r="AO54" s="15">
        <v>0</v>
      </c>
      <c r="AP54" s="15">
        <v>0</v>
      </c>
      <c r="AQ54" s="15">
        <v>0.644392</v>
      </c>
      <c r="AR54" s="15">
        <v>0</v>
      </c>
      <c r="AS54" s="15">
        <f>AT54+AU54+AV54+AW54</f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f>AY54+AZ54+BA54+BB54</f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f>BD54+BE54+BF54+BG54</f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f>BI54+BJ54+BK54+BL54</f>
        <v>0</v>
      </c>
      <c r="BI54" s="15">
        <v>0</v>
      </c>
      <c r="BJ54" s="15">
        <v>0</v>
      </c>
      <c r="BK54" s="15">
        <v>0</v>
      </c>
      <c r="BL54" s="15">
        <v>0</v>
      </c>
      <c r="BM54" s="15">
        <f>BN54+BO54+BP54+BQ54</f>
        <v>0</v>
      </c>
      <c r="BN54" s="15">
        <v>0</v>
      </c>
      <c r="BO54" s="15">
        <v>0</v>
      </c>
      <c r="BP54" s="15">
        <v>0</v>
      </c>
      <c r="BQ54" s="15">
        <v>0</v>
      </c>
      <c r="BR54" s="15">
        <f>BS54+BT54+BU54+BV54</f>
        <v>0</v>
      </c>
      <c r="BS54" s="15">
        <v>0</v>
      </c>
      <c r="BT54" s="15">
        <v>0</v>
      </c>
      <c r="BU54" s="15">
        <v>0</v>
      </c>
      <c r="BV54" s="15">
        <v>0</v>
      </c>
      <c r="BW54" s="15">
        <f>BX54+BY54+BZ54+CA54</f>
        <v>0</v>
      </c>
      <c r="BX54" s="15">
        <v>0</v>
      </c>
      <c r="BY54" s="15">
        <v>0</v>
      </c>
      <c r="BZ54" s="15">
        <v>0</v>
      </c>
      <c r="CA54" s="15">
        <v>0</v>
      </c>
      <c r="CB54" s="15">
        <f>CC54+CD54+CE54+CF54</f>
        <v>0</v>
      </c>
      <c r="CC54" s="15">
        <v>0</v>
      </c>
      <c r="CD54" s="15">
        <v>0</v>
      </c>
      <c r="CE54" s="15">
        <v>0</v>
      </c>
      <c r="CF54" s="15">
        <v>0</v>
      </c>
      <c r="CG54" s="15">
        <f>AI54+BC54+BM54+BW54+AS54</f>
        <v>0.61217</v>
      </c>
      <c r="CH54" s="15">
        <f aca="true" t="shared" si="66" ref="CH54:CJ57">AJ54+AT54+BD54+BN54+BX54</f>
        <v>0</v>
      </c>
      <c r="CI54" s="15">
        <f t="shared" si="66"/>
        <v>0</v>
      </c>
      <c r="CJ54" s="15">
        <f t="shared" si="66"/>
        <v>0.61217</v>
      </c>
      <c r="CK54" s="15">
        <v>0</v>
      </c>
      <c r="CL54" s="15">
        <f>AI54+AS54+BC54+BR54+CB54</f>
        <v>0.61217</v>
      </c>
      <c r="CM54" s="15">
        <f aca="true" t="shared" si="67" ref="CM54:CP58">AO54+AY54+BI54+BS54+CC54</f>
        <v>0</v>
      </c>
      <c r="CN54" s="15">
        <f t="shared" si="67"/>
        <v>0</v>
      </c>
      <c r="CO54" s="15">
        <f>AL54+AV54+BF54+BU54+CE54</f>
        <v>0.61217</v>
      </c>
      <c r="CP54" s="15">
        <f t="shared" si="67"/>
        <v>0</v>
      </c>
      <c r="CQ54" s="15"/>
    </row>
    <row r="55" spans="1:95" ht="25.5">
      <c r="A55" s="13" t="s">
        <v>165</v>
      </c>
      <c r="B55" s="22" t="s">
        <v>192</v>
      </c>
      <c r="C55" s="13" t="s">
        <v>182</v>
      </c>
      <c r="D55" s="19" t="s">
        <v>126</v>
      </c>
      <c r="E55" s="20" t="s">
        <v>125</v>
      </c>
      <c r="F55" s="21" t="s">
        <v>116</v>
      </c>
      <c r="G55" s="13">
        <v>2023</v>
      </c>
      <c r="H55" s="15">
        <f>I55/6.52</f>
        <v>1.5635349693251535</v>
      </c>
      <c r="I55" s="23">
        <v>10.194248</v>
      </c>
      <c r="J55" s="16" t="s">
        <v>146</v>
      </c>
      <c r="K55" s="15" t="s">
        <v>51</v>
      </c>
      <c r="L55" s="15">
        <v>10.7170896</v>
      </c>
      <c r="M55" s="15" t="s">
        <v>51</v>
      </c>
      <c r="N55" s="15">
        <v>0</v>
      </c>
      <c r="O55" s="15">
        <v>0</v>
      </c>
      <c r="P55" s="23">
        <f>'[1]КВЛ-6кВф.623, 2022г '!$G$27/1000000</f>
        <v>16.250789434264608</v>
      </c>
      <c r="Q55" s="23">
        <f>'[1]КВЛ-6кВф.623, 2022г '!$G$27/1000000</f>
        <v>16.250789434264608</v>
      </c>
      <c r="R55" s="15">
        <v>16.250789434264608</v>
      </c>
      <c r="S55" s="15">
        <v>16.250789434264608</v>
      </c>
      <c r="T55" s="15">
        <f>O55+V55</f>
        <v>10.9250896</v>
      </c>
      <c r="U55" s="15">
        <f>AN55+AX55+BH55+BR55+CB55</f>
        <v>8.22608411</v>
      </c>
      <c r="V55" s="15">
        <f>Y55+AI55+AS55+BC55+BM55+BW55</f>
        <v>10.9250896</v>
      </c>
      <c r="W55" s="15">
        <f>BC55+BM55+BW55</f>
        <v>8.3010896</v>
      </c>
      <c r="X55" s="15">
        <f>BH55+CB55+BR55</f>
        <v>5.81008411</v>
      </c>
      <c r="Y55" s="15">
        <f>Z55+AA55+AB55+AC55</f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f>AE55+AF55+AG55+AH55</f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f>AJ55+AK55+AL55+AM55</f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f>AO55+AP55+AQ55+AR55</f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f>AT55+AU55+AV55+AW55</f>
        <v>2.624</v>
      </c>
      <c r="AT55" s="15">
        <v>0</v>
      </c>
      <c r="AU55" s="15">
        <v>0</v>
      </c>
      <c r="AV55" s="15">
        <v>2.624</v>
      </c>
      <c r="AW55" s="15">
        <v>0</v>
      </c>
      <c r="AX55" s="15">
        <f>AY55+AZ55+BA55+BB55</f>
        <v>2.416</v>
      </c>
      <c r="AY55" s="15">
        <v>0</v>
      </c>
      <c r="AZ55" s="15">
        <v>0</v>
      </c>
      <c r="BA55" s="15">
        <v>2.416</v>
      </c>
      <c r="BB55" s="15">
        <v>0</v>
      </c>
      <c r="BC55" s="15">
        <f>BD55+BE55+BF55+BG55</f>
        <v>4.0585895999999995</v>
      </c>
      <c r="BD55" s="15">
        <v>0</v>
      </c>
      <c r="BE55" s="15">
        <v>0</v>
      </c>
      <c r="BF55" s="15">
        <v>4.0585895999999995</v>
      </c>
      <c r="BG55" s="15">
        <v>0</v>
      </c>
      <c r="BH55" s="15">
        <f>BI55+BJ55+BK55+BL55</f>
        <v>4.73</v>
      </c>
      <c r="BI55" s="15">
        <v>0</v>
      </c>
      <c r="BJ55" s="15">
        <v>0</v>
      </c>
      <c r="BK55" s="15">
        <v>4.73</v>
      </c>
      <c r="BL55" s="15">
        <v>0</v>
      </c>
      <c r="BM55" s="15">
        <f>BN55+BO55+BP55+BQ55</f>
        <v>4.2425</v>
      </c>
      <c r="BN55" s="15">
        <v>0</v>
      </c>
      <c r="BO55" s="15">
        <v>0</v>
      </c>
      <c r="BP55" s="15">
        <v>4.2425</v>
      </c>
      <c r="BQ55" s="15">
        <v>0</v>
      </c>
      <c r="BR55" s="15">
        <f>BS55+BT55+BU55+BV55</f>
        <v>1.08008411</v>
      </c>
      <c r="BS55" s="15">
        <v>0</v>
      </c>
      <c r="BT55" s="15">
        <v>0</v>
      </c>
      <c r="BU55" s="15">
        <v>1.08008411</v>
      </c>
      <c r="BV55" s="15">
        <v>0</v>
      </c>
      <c r="BW55" s="15">
        <f>BX55+BY55+BZ55+CA55</f>
        <v>0</v>
      </c>
      <c r="BX55" s="15">
        <v>0</v>
      </c>
      <c r="BY55" s="15">
        <v>0</v>
      </c>
      <c r="BZ55" s="15">
        <v>0</v>
      </c>
      <c r="CA55" s="15">
        <v>0</v>
      </c>
      <c r="CB55" s="15">
        <f>CC55+CD55+CE55+CF55</f>
        <v>0</v>
      </c>
      <c r="CC55" s="15">
        <v>0</v>
      </c>
      <c r="CD55" s="15">
        <v>0</v>
      </c>
      <c r="CE55" s="15">
        <v>0</v>
      </c>
      <c r="CF55" s="15">
        <v>0</v>
      </c>
      <c r="CG55" s="15">
        <f>AI55+BC55+BM55+BW55+AS55</f>
        <v>10.9250896</v>
      </c>
      <c r="CH55" s="15">
        <f t="shared" si="66"/>
        <v>0</v>
      </c>
      <c r="CI55" s="15">
        <f t="shared" si="66"/>
        <v>0</v>
      </c>
      <c r="CJ55" s="15">
        <f t="shared" si="66"/>
        <v>10.9250896</v>
      </c>
      <c r="CK55" s="15">
        <v>0</v>
      </c>
      <c r="CL55" s="15">
        <f>AI55+AS55+BC55+BR55+CB55</f>
        <v>7.76267371</v>
      </c>
      <c r="CM55" s="15">
        <f t="shared" si="67"/>
        <v>0</v>
      </c>
      <c r="CN55" s="15">
        <f t="shared" si="67"/>
        <v>0</v>
      </c>
      <c r="CO55" s="15">
        <f>AL55+AV55+BF55+BU55+CE55</f>
        <v>7.76267371</v>
      </c>
      <c r="CP55" s="15">
        <f t="shared" si="67"/>
        <v>0</v>
      </c>
      <c r="CQ55" s="15"/>
    </row>
    <row r="56" spans="1:95" ht="38.25" customHeight="1">
      <c r="A56" s="13" t="s">
        <v>165</v>
      </c>
      <c r="B56" s="58" t="s">
        <v>147</v>
      </c>
      <c r="C56" s="13" t="s">
        <v>184</v>
      </c>
      <c r="D56" s="19" t="s">
        <v>59</v>
      </c>
      <c r="E56" s="20" t="s">
        <v>197</v>
      </c>
      <c r="F56" s="21" t="s">
        <v>197</v>
      </c>
      <c r="G56" s="13" t="s">
        <v>51</v>
      </c>
      <c r="H56" s="15">
        <f>I56/6.52</f>
        <v>0.11119631901840492</v>
      </c>
      <c r="I56" s="23">
        <v>0.725</v>
      </c>
      <c r="J56" s="16" t="s">
        <v>203</v>
      </c>
      <c r="K56" s="15" t="s">
        <v>51</v>
      </c>
      <c r="L56" s="15">
        <v>0.725</v>
      </c>
      <c r="M56" s="15" t="s">
        <v>51</v>
      </c>
      <c r="N56" s="15">
        <v>0</v>
      </c>
      <c r="O56" s="15">
        <v>0</v>
      </c>
      <c r="P56" s="23">
        <v>3.620466159077346</v>
      </c>
      <c r="Q56" s="23">
        <v>3.620466159077346</v>
      </c>
      <c r="R56" s="15">
        <v>3.620466159077346</v>
      </c>
      <c r="S56" s="15">
        <v>3.620466159077346</v>
      </c>
      <c r="T56" s="15">
        <f>O56+V56</f>
        <v>0.725</v>
      </c>
      <c r="U56" s="15">
        <f>AN56+AX56+BH56+BR56+CB56</f>
        <v>0</v>
      </c>
      <c r="V56" s="15">
        <f>Y56+AI56+AS56+BC56+BM56+BW56</f>
        <v>0.725</v>
      </c>
      <c r="W56" s="15">
        <f>BC56+BM56+BW56</f>
        <v>0.725</v>
      </c>
      <c r="X56" s="15">
        <f>BH56+CB56+BR56</f>
        <v>0</v>
      </c>
      <c r="Y56" s="15">
        <f>Z56+AA56+AB56+AC56</f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f>AE56+AF56+AG56+AH56</f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f>AJ56+AK56+AL56+AM56</f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f>AO56+AP56+AQ56+AR56</f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f>AT56+AU56+AV56+AW56</f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f>AY56+AZ56+BA56+BB56</f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f>BD56+BE56+BF56+BG56</f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f>BI56+BJ56+BK56+BL56</f>
        <v>0</v>
      </c>
      <c r="BI56" s="15">
        <v>0</v>
      </c>
      <c r="BJ56" s="15">
        <v>0</v>
      </c>
      <c r="BK56" s="15">
        <v>0</v>
      </c>
      <c r="BL56" s="15">
        <v>0</v>
      </c>
      <c r="BM56" s="15">
        <f>BN56+BO56+BP56+BQ56</f>
        <v>0</v>
      </c>
      <c r="BN56" s="15">
        <v>0</v>
      </c>
      <c r="BO56" s="15">
        <v>0</v>
      </c>
      <c r="BP56" s="15">
        <v>0</v>
      </c>
      <c r="BQ56" s="15">
        <v>0</v>
      </c>
      <c r="BR56" s="15">
        <f>BS56+BT56+BU56+BV56</f>
        <v>0</v>
      </c>
      <c r="BS56" s="15">
        <v>0</v>
      </c>
      <c r="BT56" s="15">
        <v>0</v>
      </c>
      <c r="BU56" s="15">
        <v>0</v>
      </c>
      <c r="BV56" s="15">
        <v>0</v>
      </c>
      <c r="BW56" s="15">
        <f>BX56+BY56+BZ56+CA56</f>
        <v>0.725</v>
      </c>
      <c r="BX56" s="15">
        <v>0</v>
      </c>
      <c r="BY56" s="15">
        <v>0</v>
      </c>
      <c r="BZ56" s="15">
        <v>0.725</v>
      </c>
      <c r="CA56" s="15">
        <v>0</v>
      </c>
      <c r="CB56" s="15">
        <f>CC56+CD56+CE56+CF56</f>
        <v>0</v>
      </c>
      <c r="CC56" s="15">
        <v>0</v>
      </c>
      <c r="CD56" s="15">
        <v>0</v>
      </c>
      <c r="CE56" s="15">
        <v>0</v>
      </c>
      <c r="CF56" s="15">
        <v>0</v>
      </c>
      <c r="CG56" s="15">
        <f>AI56+BC56+BM56+BW56+AS56</f>
        <v>0.725</v>
      </c>
      <c r="CH56" s="15">
        <f t="shared" si="66"/>
        <v>0</v>
      </c>
      <c r="CI56" s="15">
        <f t="shared" si="66"/>
        <v>0</v>
      </c>
      <c r="CJ56" s="15">
        <f t="shared" si="66"/>
        <v>0.725</v>
      </c>
      <c r="CK56" s="15">
        <v>0</v>
      </c>
      <c r="CL56" s="15">
        <f>AI56+AS56+BC56+BR56+CB56</f>
        <v>0</v>
      </c>
      <c r="CM56" s="15">
        <f t="shared" si="67"/>
        <v>0</v>
      </c>
      <c r="CN56" s="15">
        <f t="shared" si="67"/>
        <v>0</v>
      </c>
      <c r="CO56" s="15">
        <f>AL56+AV56+BF56+BU56+CE56</f>
        <v>0</v>
      </c>
      <c r="CP56" s="15">
        <f t="shared" si="67"/>
        <v>0</v>
      </c>
      <c r="CQ56" s="15"/>
    </row>
    <row r="57" spans="1:95" ht="25.5">
      <c r="A57" s="13" t="s">
        <v>165</v>
      </c>
      <c r="B57" s="58" t="s">
        <v>195</v>
      </c>
      <c r="C57" s="13" t="s">
        <v>184</v>
      </c>
      <c r="D57" s="19" t="s">
        <v>194</v>
      </c>
      <c r="E57" s="20" t="s">
        <v>197</v>
      </c>
      <c r="F57" s="21" t="s">
        <v>196</v>
      </c>
      <c r="G57" s="13" t="s">
        <v>51</v>
      </c>
      <c r="H57" s="15">
        <f>I57/6.52</f>
        <v>2.0010030674846626</v>
      </c>
      <c r="I57" s="15">
        <v>13.04654</v>
      </c>
      <c r="J57" s="16" t="s">
        <v>203</v>
      </c>
      <c r="K57" s="15" t="s">
        <v>51</v>
      </c>
      <c r="L57" s="15">
        <v>13.04654</v>
      </c>
      <c r="M57" s="15" t="s">
        <v>51</v>
      </c>
      <c r="N57" s="15">
        <v>0</v>
      </c>
      <c r="O57" s="15">
        <v>0</v>
      </c>
      <c r="P57" s="23">
        <v>19.774279</v>
      </c>
      <c r="Q57" s="23">
        <v>23.211692</v>
      </c>
      <c r="R57" s="15">
        <v>19.774279</v>
      </c>
      <c r="S57" s="15">
        <v>23.211692</v>
      </c>
      <c r="T57" s="15">
        <f>O57+V57</f>
        <v>3.4565</v>
      </c>
      <c r="U57" s="15">
        <f>AN57+AX57+BH57+BR57+CB57</f>
        <v>0</v>
      </c>
      <c r="V57" s="15">
        <f>Y57+AI57+AS57+BC57+BM57+BW57</f>
        <v>3.4565</v>
      </c>
      <c r="W57" s="15">
        <f>BC57+BM57+BW57</f>
        <v>3.4565</v>
      </c>
      <c r="X57" s="15">
        <f>BH57+CB57+BR57</f>
        <v>0</v>
      </c>
      <c r="Y57" s="15">
        <f>Z57+AA57+AB57+AC57</f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f>AE57+AF57+AG57+AH57</f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f>AJ57+AK57+AL57+AM57</f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f>AO57+AP57+AQ57+AR57</f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f>AT57+AU57+AV57+AW57</f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f>AY57+AZ57+BA57+BB57</f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f>BD57+BE57+BF57+BG57</f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f>BI57+BJ57+BK57+BL57</f>
        <v>0</v>
      </c>
      <c r="BI57" s="15">
        <v>0</v>
      </c>
      <c r="BJ57" s="15">
        <v>0</v>
      </c>
      <c r="BK57" s="15">
        <v>0</v>
      </c>
      <c r="BL57" s="15">
        <v>0</v>
      </c>
      <c r="BM57" s="15">
        <f>BN57+BO57+BP57+BQ57</f>
        <v>0</v>
      </c>
      <c r="BN57" s="15">
        <v>0</v>
      </c>
      <c r="BO57" s="15">
        <v>0</v>
      </c>
      <c r="BP57" s="15">
        <v>0</v>
      </c>
      <c r="BQ57" s="15">
        <v>0</v>
      </c>
      <c r="BR57" s="15">
        <f>BS57+BT57+BU57+BV57</f>
        <v>0</v>
      </c>
      <c r="BS57" s="15">
        <v>0</v>
      </c>
      <c r="BT57" s="15">
        <v>0</v>
      </c>
      <c r="BU57" s="15">
        <v>0</v>
      </c>
      <c r="BV57" s="15">
        <v>0</v>
      </c>
      <c r="BW57" s="15">
        <f>BX57+BY57+BZ57+CA57</f>
        <v>3.4565</v>
      </c>
      <c r="BX57" s="15">
        <v>0</v>
      </c>
      <c r="BY57" s="15">
        <v>0</v>
      </c>
      <c r="BZ57" s="15">
        <v>3.4565</v>
      </c>
      <c r="CA57" s="15">
        <v>0</v>
      </c>
      <c r="CB57" s="15">
        <f>CC57+CD57+CE57+CF57</f>
        <v>0</v>
      </c>
      <c r="CC57" s="15">
        <v>0</v>
      </c>
      <c r="CD57" s="15">
        <v>0</v>
      </c>
      <c r="CE57" s="15">
        <v>0</v>
      </c>
      <c r="CF57" s="15">
        <v>0</v>
      </c>
      <c r="CG57" s="15">
        <f>AI57+BC57+BM57+BW57+AS57</f>
        <v>3.4565</v>
      </c>
      <c r="CH57" s="15">
        <f t="shared" si="66"/>
        <v>0</v>
      </c>
      <c r="CI57" s="15">
        <f t="shared" si="66"/>
        <v>0</v>
      </c>
      <c r="CJ57" s="15">
        <f t="shared" si="66"/>
        <v>3.4565</v>
      </c>
      <c r="CK57" s="15">
        <v>0</v>
      </c>
      <c r="CL57" s="15">
        <f>AI57+AS57+BC57+BR57+CB57</f>
        <v>0</v>
      </c>
      <c r="CM57" s="15">
        <f t="shared" si="67"/>
        <v>0</v>
      </c>
      <c r="CN57" s="15">
        <f t="shared" si="67"/>
        <v>0</v>
      </c>
      <c r="CO57" s="15">
        <f>AL57+AV57+BF57+BU57+CE57</f>
        <v>0</v>
      </c>
      <c r="CP57" s="15">
        <f t="shared" si="67"/>
        <v>0</v>
      </c>
      <c r="CQ57" s="15"/>
    </row>
    <row r="58" spans="1:95" ht="42" customHeight="1">
      <c r="A58" s="13" t="s">
        <v>165</v>
      </c>
      <c r="B58" s="58" t="s">
        <v>201</v>
      </c>
      <c r="C58" s="13" t="s">
        <v>207</v>
      </c>
      <c r="D58" s="19" t="s">
        <v>126</v>
      </c>
      <c r="E58" s="20" t="s">
        <v>197</v>
      </c>
      <c r="F58" s="21" t="s">
        <v>202</v>
      </c>
      <c r="G58" s="13" t="s">
        <v>51</v>
      </c>
      <c r="H58" s="15">
        <v>0</v>
      </c>
      <c r="I58" s="23">
        <v>0</v>
      </c>
      <c r="J58" s="16" t="s">
        <v>51</v>
      </c>
      <c r="K58" s="15" t="s">
        <v>51</v>
      </c>
      <c r="L58" s="15">
        <v>14.46153434</v>
      </c>
      <c r="M58" s="15" t="s">
        <v>51</v>
      </c>
      <c r="N58" s="15">
        <v>0</v>
      </c>
      <c r="O58" s="15">
        <v>0</v>
      </c>
      <c r="P58" s="23">
        <v>0</v>
      </c>
      <c r="Q58" s="23">
        <v>0</v>
      </c>
      <c r="R58" s="15">
        <v>25.267</v>
      </c>
      <c r="S58" s="15">
        <v>33.760908</v>
      </c>
      <c r="T58" s="15">
        <f>O58+V58</f>
        <v>0</v>
      </c>
      <c r="U58" s="15">
        <f>AN58+AX58+BH58+BR58+CB58+W79+7.12916373</f>
        <v>14.46153434</v>
      </c>
      <c r="V58" s="15">
        <f>Y58+AI58+AS58+BC58+BM58+BW58</f>
        <v>0</v>
      </c>
      <c r="W58" s="15">
        <f>BC58+BM58+BW58</f>
        <v>0</v>
      </c>
      <c r="X58" s="15">
        <f>BH58+CB58+BR58+7.12916373</f>
        <v>14.46153434</v>
      </c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>
        <f>AJ58+AK58+AL58+AM58</f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f>AO58+AP58+AQ58+AR58</f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f>AT58+AU58+AV58+AW58</f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f>AY58+AZ58+BA58+BB58</f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f>BD58+BE58+BF58+BG58</f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f>BI58+BJ58+BK58+BL58</f>
        <v>0</v>
      </c>
      <c r="BI58" s="15">
        <v>0</v>
      </c>
      <c r="BJ58" s="15">
        <v>0</v>
      </c>
      <c r="BK58" s="15">
        <v>0</v>
      </c>
      <c r="BL58" s="15">
        <v>0</v>
      </c>
      <c r="BM58" s="15">
        <f>BN58+BO58+BP58+BQ58</f>
        <v>0</v>
      </c>
      <c r="BN58" s="15">
        <v>0</v>
      </c>
      <c r="BO58" s="15">
        <v>0</v>
      </c>
      <c r="BP58" s="15">
        <v>0</v>
      </c>
      <c r="BQ58" s="15">
        <v>0</v>
      </c>
      <c r="BR58" s="15">
        <f>BS58+BT58+BU58+BV58</f>
        <v>3.15037061</v>
      </c>
      <c r="BS58" s="15">
        <v>0</v>
      </c>
      <c r="BT58" s="15">
        <v>0</v>
      </c>
      <c r="BU58" s="15">
        <v>3.15037061</v>
      </c>
      <c r="BV58" s="15">
        <v>0</v>
      </c>
      <c r="BW58" s="15">
        <f>BX58+BY58+BZ58+CA58</f>
        <v>0</v>
      </c>
      <c r="BX58" s="15">
        <v>0</v>
      </c>
      <c r="BY58" s="15">
        <v>0</v>
      </c>
      <c r="BZ58" s="15">
        <v>0</v>
      </c>
      <c r="CA58" s="15">
        <v>0</v>
      </c>
      <c r="CB58" s="15">
        <f>CC58+CD58+CE58+CF58</f>
        <v>4.182</v>
      </c>
      <c r="CC58" s="15">
        <v>0</v>
      </c>
      <c r="CD58" s="15">
        <v>0</v>
      </c>
      <c r="CE58" s="15">
        <v>4.182</v>
      </c>
      <c r="CF58" s="15">
        <v>0</v>
      </c>
      <c r="CG58" s="15">
        <f>AI58+BC58+BM58+BW58+AS58</f>
        <v>0</v>
      </c>
      <c r="CH58" s="15">
        <f>AJ58+AT58+BD58+BN58+BX58</f>
        <v>0</v>
      </c>
      <c r="CI58" s="15">
        <f>AK58+AU58+BE58+BO58+BY58</f>
        <v>0</v>
      </c>
      <c r="CJ58" s="15">
        <f>AL58+AV58+BF58+BP58+BZ58</f>
        <v>0</v>
      </c>
      <c r="CK58" s="15">
        <v>0</v>
      </c>
      <c r="CL58" s="15">
        <f>AI58+AS58+BC58+BR58+CB58</f>
        <v>7.33237061</v>
      </c>
      <c r="CM58" s="15">
        <f t="shared" si="67"/>
        <v>0</v>
      </c>
      <c r="CN58" s="15">
        <f t="shared" si="67"/>
        <v>0</v>
      </c>
      <c r="CO58" s="15">
        <f>AL58+AV58+BF58+BU58+CE58</f>
        <v>7.33237061</v>
      </c>
      <c r="CP58" s="15">
        <f t="shared" si="67"/>
        <v>0</v>
      </c>
      <c r="CQ58" s="15" t="s">
        <v>206</v>
      </c>
    </row>
    <row r="59" spans="1:95" ht="18" customHeight="1">
      <c r="A59" s="13" t="s">
        <v>166</v>
      </c>
      <c r="B59" s="14" t="s">
        <v>113</v>
      </c>
      <c r="C59" s="13" t="s">
        <v>58</v>
      </c>
      <c r="D59" s="15" t="s">
        <v>51</v>
      </c>
      <c r="E59" s="15" t="s">
        <v>51</v>
      </c>
      <c r="F59" s="15" t="s">
        <v>51</v>
      </c>
      <c r="G59" s="15" t="s">
        <v>51</v>
      </c>
      <c r="H59" s="15">
        <v>0</v>
      </c>
      <c r="I59" s="15">
        <v>0</v>
      </c>
      <c r="J59" s="15" t="s">
        <v>51</v>
      </c>
      <c r="K59" s="15">
        <v>0</v>
      </c>
      <c r="L59" s="15">
        <v>0</v>
      </c>
      <c r="M59" s="15" t="s">
        <v>51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  <c r="BJ59" s="15">
        <v>0</v>
      </c>
      <c r="BK59" s="15">
        <v>0</v>
      </c>
      <c r="BL59" s="15">
        <v>0</v>
      </c>
      <c r="BM59" s="15">
        <v>0</v>
      </c>
      <c r="BN59" s="15">
        <v>0</v>
      </c>
      <c r="BO59" s="15">
        <v>0</v>
      </c>
      <c r="BP59" s="15">
        <v>0</v>
      </c>
      <c r="BQ59" s="15">
        <v>0</v>
      </c>
      <c r="BR59" s="15">
        <v>0</v>
      </c>
      <c r="BS59" s="15">
        <v>0</v>
      </c>
      <c r="BT59" s="15">
        <v>0</v>
      </c>
      <c r="BU59" s="15">
        <v>0</v>
      </c>
      <c r="BV59" s="15">
        <v>0</v>
      </c>
      <c r="BW59" s="15">
        <v>0</v>
      </c>
      <c r="BX59" s="15">
        <v>0</v>
      </c>
      <c r="BY59" s="15">
        <v>0</v>
      </c>
      <c r="BZ59" s="15">
        <v>0</v>
      </c>
      <c r="CA59" s="15">
        <v>0</v>
      </c>
      <c r="CB59" s="15">
        <v>0</v>
      </c>
      <c r="CC59" s="15">
        <v>0</v>
      </c>
      <c r="CD59" s="15">
        <v>0</v>
      </c>
      <c r="CE59" s="15">
        <v>0</v>
      </c>
      <c r="CF59" s="15">
        <v>0</v>
      </c>
      <c r="CG59" s="15">
        <v>0</v>
      </c>
      <c r="CH59" s="15">
        <v>0</v>
      </c>
      <c r="CI59" s="15">
        <v>0</v>
      </c>
      <c r="CJ59" s="15">
        <v>0</v>
      </c>
      <c r="CK59" s="15">
        <v>0</v>
      </c>
      <c r="CL59" s="15">
        <v>0</v>
      </c>
      <c r="CM59" s="15">
        <v>0</v>
      </c>
      <c r="CN59" s="15">
        <v>0</v>
      </c>
      <c r="CO59" s="15">
        <v>0</v>
      </c>
      <c r="CP59" s="15">
        <v>0</v>
      </c>
      <c r="CQ59" s="15"/>
    </row>
    <row r="60" spans="1:95" ht="15.75">
      <c r="A60" s="13" t="s">
        <v>167</v>
      </c>
      <c r="B60" s="13" t="s">
        <v>95</v>
      </c>
      <c r="C60" s="13" t="s">
        <v>58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 t="s">
        <v>51</v>
      </c>
      <c r="K60" s="15">
        <v>0</v>
      </c>
      <c r="L60" s="15">
        <v>0</v>
      </c>
      <c r="M60" s="15" t="s">
        <v>51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  <c r="BJ60" s="15">
        <v>0</v>
      </c>
      <c r="BK60" s="15">
        <v>0</v>
      </c>
      <c r="BL60" s="15">
        <v>0</v>
      </c>
      <c r="BM60" s="15">
        <v>0</v>
      </c>
      <c r="BN60" s="15">
        <v>0</v>
      </c>
      <c r="BO60" s="15">
        <v>0</v>
      </c>
      <c r="BP60" s="15">
        <v>0</v>
      </c>
      <c r="BQ60" s="15">
        <v>0</v>
      </c>
      <c r="BR60" s="15">
        <v>0</v>
      </c>
      <c r="BS60" s="15">
        <v>0</v>
      </c>
      <c r="BT60" s="15">
        <v>0</v>
      </c>
      <c r="BU60" s="15">
        <v>0</v>
      </c>
      <c r="BV60" s="15">
        <v>0</v>
      </c>
      <c r="BW60" s="15">
        <v>0</v>
      </c>
      <c r="BX60" s="15">
        <v>0</v>
      </c>
      <c r="BY60" s="15">
        <v>0</v>
      </c>
      <c r="BZ60" s="15">
        <v>0</v>
      </c>
      <c r="CA60" s="15">
        <v>0</v>
      </c>
      <c r="CB60" s="15">
        <v>0</v>
      </c>
      <c r="CC60" s="15">
        <v>0</v>
      </c>
      <c r="CD60" s="15">
        <v>0</v>
      </c>
      <c r="CE60" s="15">
        <v>0</v>
      </c>
      <c r="CF60" s="15">
        <v>0</v>
      </c>
      <c r="CG60" s="15">
        <v>0</v>
      </c>
      <c r="CH60" s="15">
        <v>0</v>
      </c>
      <c r="CI60" s="15">
        <v>0</v>
      </c>
      <c r="CJ60" s="15">
        <v>0</v>
      </c>
      <c r="CK60" s="15">
        <v>0</v>
      </c>
      <c r="CL60" s="15">
        <v>0</v>
      </c>
      <c r="CM60" s="15">
        <v>0</v>
      </c>
      <c r="CN60" s="15">
        <v>0</v>
      </c>
      <c r="CO60" s="15">
        <v>0</v>
      </c>
      <c r="CP60" s="15">
        <v>0</v>
      </c>
      <c r="CQ60" s="15"/>
    </row>
    <row r="61" spans="1:95" ht="15.75">
      <c r="A61" s="13" t="s">
        <v>168</v>
      </c>
      <c r="B61" s="14" t="s">
        <v>114</v>
      </c>
      <c r="C61" s="13" t="s">
        <v>58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51</v>
      </c>
      <c r="K61" s="15">
        <v>0</v>
      </c>
      <c r="L61" s="15">
        <v>0</v>
      </c>
      <c r="M61" s="15" t="s">
        <v>51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  <c r="BJ61" s="15">
        <v>0</v>
      </c>
      <c r="BK61" s="15">
        <v>0</v>
      </c>
      <c r="BL61" s="15">
        <v>0</v>
      </c>
      <c r="BM61" s="15">
        <v>0</v>
      </c>
      <c r="BN61" s="15">
        <v>0</v>
      </c>
      <c r="BO61" s="15">
        <v>0</v>
      </c>
      <c r="BP61" s="15">
        <v>0</v>
      </c>
      <c r="BQ61" s="15">
        <v>0</v>
      </c>
      <c r="BR61" s="15">
        <v>0</v>
      </c>
      <c r="BS61" s="15">
        <v>0</v>
      </c>
      <c r="BT61" s="15">
        <v>0</v>
      </c>
      <c r="BU61" s="15">
        <v>0</v>
      </c>
      <c r="BV61" s="15">
        <v>0</v>
      </c>
      <c r="BW61" s="15">
        <v>0</v>
      </c>
      <c r="BX61" s="15">
        <v>0</v>
      </c>
      <c r="BY61" s="15">
        <v>0</v>
      </c>
      <c r="BZ61" s="15">
        <v>0</v>
      </c>
      <c r="CA61" s="15">
        <v>0</v>
      </c>
      <c r="CB61" s="15">
        <v>0</v>
      </c>
      <c r="CC61" s="15">
        <v>0</v>
      </c>
      <c r="CD61" s="15">
        <v>0</v>
      </c>
      <c r="CE61" s="15">
        <v>0</v>
      </c>
      <c r="CF61" s="15">
        <v>0</v>
      </c>
      <c r="CG61" s="15">
        <v>0</v>
      </c>
      <c r="CH61" s="15">
        <v>0</v>
      </c>
      <c r="CI61" s="15">
        <v>0</v>
      </c>
      <c r="CJ61" s="15">
        <v>0</v>
      </c>
      <c r="CK61" s="15">
        <v>0</v>
      </c>
      <c r="CL61" s="15">
        <v>0</v>
      </c>
      <c r="CM61" s="15">
        <v>0</v>
      </c>
      <c r="CN61" s="15">
        <v>0</v>
      </c>
      <c r="CO61" s="15">
        <v>0</v>
      </c>
      <c r="CP61" s="15">
        <v>0</v>
      </c>
      <c r="CQ61" s="15"/>
    </row>
    <row r="62" spans="1:95" ht="15.75">
      <c r="A62" s="13" t="s">
        <v>169</v>
      </c>
      <c r="B62" s="14" t="s">
        <v>96</v>
      </c>
      <c r="C62" s="13" t="s">
        <v>58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 t="s">
        <v>51</v>
      </c>
      <c r="K62" s="15">
        <v>0</v>
      </c>
      <c r="L62" s="15">
        <v>0</v>
      </c>
      <c r="M62" s="15" t="s">
        <v>51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  <c r="BJ62" s="15">
        <v>0</v>
      </c>
      <c r="BK62" s="15">
        <v>0</v>
      </c>
      <c r="BL62" s="15">
        <v>0</v>
      </c>
      <c r="BM62" s="15">
        <v>0</v>
      </c>
      <c r="BN62" s="15">
        <v>0</v>
      </c>
      <c r="BO62" s="15">
        <v>0</v>
      </c>
      <c r="BP62" s="15">
        <v>0</v>
      </c>
      <c r="BQ62" s="15">
        <v>0</v>
      </c>
      <c r="BR62" s="15">
        <v>0</v>
      </c>
      <c r="BS62" s="15">
        <v>0</v>
      </c>
      <c r="BT62" s="15">
        <v>0</v>
      </c>
      <c r="BU62" s="15">
        <v>0</v>
      </c>
      <c r="BV62" s="15">
        <v>0</v>
      </c>
      <c r="BW62" s="15">
        <v>0</v>
      </c>
      <c r="BX62" s="15">
        <v>0</v>
      </c>
      <c r="BY62" s="15">
        <v>0</v>
      </c>
      <c r="BZ62" s="15">
        <v>0</v>
      </c>
      <c r="CA62" s="15">
        <v>0</v>
      </c>
      <c r="CB62" s="15">
        <v>0</v>
      </c>
      <c r="CC62" s="15">
        <v>0</v>
      </c>
      <c r="CD62" s="15">
        <v>0</v>
      </c>
      <c r="CE62" s="15">
        <v>0</v>
      </c>
      <c r="CF62" s="15">
        <v>0</v>
      </c>
      <c r="CG62" s="15">
        <v>0</v>
      </c>
      <c r="CH62" s="15">
        <v>0</v>
      </c>
      <c r="CI62" s="15">
        <v>0</v>
      </c>
      <c r="CJ62" s="15">
        <v>0</v>
      </c>
      <c r="CK62" s="15">
        <v>0</v>
      </c>
      <c r="CL62" s="15">
        <v>0</v>
      </c>
      <c r="CM62" s="15">
        <v>0</v>
      </c>
      <c r="CN62" s="15">
        <v>0</v>
      </c>
      <c r="CO62" s="15">
        <v>0</v>
      </c>
      <c r="CP62" s="15">
        <v>0</v>
      </c>
      <c r="CQ62" s="15"/>
    </row>
    <row r="63" spans="1:95" ht="15.75">
      <c r="A63" s="13" t="s">
        <v>170</v>
      </c>
      <c r="B63" s="14" t="s">
        <v>97</v>
      </c>
      <c r="C63" s="13" t="s">
        <v>58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 t="s">
        <v>51</v>
      </c>
      <c r="K63" s="15">
        <v>0</v>
      </c>
      <c r="L63" s="15">
        <v>0</v>
      </c>
      <c r="M63" s="15" t="s">
        <v>51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  <c r="BJ63" s="15">
        <v>0</v>
      </c>
      <c r="BK63" s="15">
        <v>0</v>
      </c>
      <c r="BL63" s="15">
        <v>0</v>
      </c>
      <c r="BM63" s="15">
        <v>0</v>
      </c>
      <c r="BN63" s="15">
        <v>0</v>
      </c>
      <c r="BO63" s="15">
        <v>0</v>
      </c>
      <c r="BP63" s="15">
        <v>0</v>
      </c>
      <c r="BQ63" s="15">
        <v>0</v>
      </c>
      <c r="BR63" s="15">
        <v>0</v>
      </c>
      <c r="BS63" s="15">
        <v>0</v>
      </c>
      <c r="BT63" s="15">
        <v>0</v>
      </c>
      <c r="BU63" s="15">
        <v>0</v>
      </c>
      <c r="BV63" s="15">
        <v>0</v>
      </c>
      <c r="BW63" s="15">
        <v>0</v>
      </c>
      <c r="BX63" s="15">
        <v>0</v>
      </c>
      <c r="BY63" s="15">
        <v>0</v>
      </c>
      <c r="BZ63" s="15">
        <v>0</v>
      </c>
      <c r="CA63" s="15">
        <v>0</v>
      </c>
      <c r="CB63" s="15">
        <v>0</v>
      </c>
      <c r="CC63" s="15">
        <v>0</v>
      </c>
      <c r="CD63" s="15">
        <v>0</v>
      </c>
      <c r="CE63" s="15">
        <v>0</v>
      </c>
      <c r="CF63" s="15">
        <v>0</v>
      </c>
      <c r="CG63" s="15">
        <v>0</v>
      </c>
      <c r="CH63" s="15">
        <v>0</v>
      </c>
      <c r="CI63" s="15">
        <v>0</v>
      </c>
      <c r="CJ63" s="15">
        <v>0</v>
      </c>
      <c r="CK63" s="15">
        <v>0</v>
      </c>
      <c r="CL63" s="15">
        <v>0</v>
      </c>
      <c r="CM63" s="15">
        <v>0</v>
      </c>
      <c r="CN63" s="15">
        <v>0</v>
      </c>
      <c r="CO63" s="15">
        <v>0</v>
      </c>
      <c r="CP63" s="15">
        <v>0</v>
      </c>
      <c r="CQ63" s="15"/>
    </row>
    <row r="64" spans="1:95" ht="15.75">
      <c r="A64" s="13" t="s">
        <v>171</v>
      </c>
      <c r="B64" s="14" t="s">
        <v>98</v>
      </c>
      <c r="C64" s="13" t="s">
        <v>58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 t="s">
        <v>51</v>
      </c>
      <c r="K64" s="15">
        <v>0</v>
      </c>
      <c r="L64" s="15">
        <v>0</v>
      </c>
      <c r="M64" s="15" t="s">
        <v>51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  <c r="BJ64" s="15">
        <v>0</v>
      </c>
      <c r="BK64" s="15">
        <v>0</v>
      </c>
      <c r="BL64" s="15">
        <v>0</v>
      </c>
      <c r="BM64" s="15">
        <v>0</v>
      </c>
      <c r="BN64" s="15">
        <v>0</v>
      </c>
      <c r="BO64" s="15">
        <v>0</v>
      </c>
      <c r="BP64" s="15">
        <v>0</v>
      </c>
      <c r="BQ64" s="15">
        <v>0</v>
      </c>
      <c r="BR64" s="15">
        <v>0</v>
      </c>
      <c r="BS64" s="15">
        <v>0</v>
      </c>
      <c r="BT64" s="15">
        <v>0</v>
      </c>
      <c r="BU64" s="15">
        <v>0</v>
      </c>
      <c r="BV64" s="15">
        <v>0</v>
      </c>
      <c r="BW64" s="15">
        <v>0</v>
      </c>
      <c r="BX64" s="15">
        <v>0</v>
      </c>
      <c r="BY64" s="15">
        <v>0</v>
      </c>
      <c r="BZ64" s="15">
        <v>0</v>
      </c>
      <c r="CA64" s="15">
        <v>0</v>
      </c>
      <c r="CB64" s="15">
        <v>0</v>
      </c>
      <c r="CC64" s="15">
        <v>0</v>
      </c>
      <c r="CD64" s="15">
        <v>0</v>
      </c>
      <c r="CE64" s="15">
        <v>0</v>
      </c>
      <c r="CF64" s="15">
        <v>0</v>
      </c>
      <c r="CG64" s="15">
        <v>0</v>
      </c>
      <c r="CH64" s="15">
        <v>0</v>
      </c>
      <c r="CI64" s="15">
        <v>0</v>
      </c>
      <c r="CJ64" s="15">
        <v>0</v>
      </c>
      <c r="CK64" s="15">
        <v>0</v>
      </c>
      <c r="CL64" s="15">
        <v>0</v>
      </c>
      <c r="CM64" s="15">
        <v>0</v>
      </c>
      <c r="CN64" s="15">
        <v>0</v>
      </c>
      <c r="CO64" s="15">
        <v>0</v>
      </c>
      <c r="CP64" s="15">
        <v>0</v>
      </c>
      <c r="CQ64" s="15"/>
    </row>
    <row r="65" spans="1:95" ht="25.5">
      <c r="A65" s="13" t="s">
        <v>172</v>
      </c>
      <c r="B65" s="14" t="s">
        <v>99</v>
      </c>
      <c r="C65" s="13" t="s">
        <v>58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 t="s">
        <v>51</v>
      </c>
      <c r="K65" s="15">
        <v>0</v>
      </c>
      <c r="L65" s="15">
        <v>0</v>
      </c>
      <c r="M65" s="15" t="s">
        <v>51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  <c r="BJ65" s="15">
        <v>0</v>
      </c>
      <c r="BK65" s="15">
        <v>0</v>
      </c>
      <c r="BL65" s="15">
        <v>0</v>
      </c>
      <c r="BM65" s="15">
        <v>0</v>
      </c>
      <c r="BN65" s="15">
        <v>0</v>
      </c>
      <c r="BO65" s="15">
        <v>0</v>
      </c>
      <c r="BP65" s="15">
        <v>0</v>
      </c>
      <c r="BQ65" s="15">
        <v>0</v>
      </c>
      <c r="BR65" s="15">
        <v>0</v>
      </c>
      <c r="BS65" s="15">
        <v>0</v>
      </c>
      <c r="BT65" s="15">
        <v>0</v>
      </c>
      <c r="BU65" s="15">
        <v>0</v>
      </c>
      <c r="BV65" s="15">
        <v>0</v>
      </c>
      <c r="BW65" s="15">
        <v>0</v>
      </c>
      <c r="BX65" s="15">
        <v>0</v>
      </c>
      <c r="BY65" s="15">
        <v>0</v>
      </c>
      <c r="BZ65" s="15">
        <v>0</v>
      </c>
      <c r="CA65" s="15">
        <v>0</v>
      </c>
      <c r="CB65" s="15">
        <v>0</v>
      </c>
      <c r="CC65" s="15">
        <v>0</v>
      </c>
      <c r="CD65" s="15">
        <v>0</v>
      </c>
      <c r="CE65" s="15">
        <v>0</v>
      </c>
      <c r="CF65" s="15">
        <v>0</v>
      </c>
      <c r="CG65" s="15">
        <v>0</v>
      </c>
      <c r="CH65" s="15">
        <v>0</v>
      </c>
      <c r="CI65" s="15">
        <v>0</v>
      </c>
      <c r="CJ65" s="15">
        <v>0</v>
      </c>
      <c r="CK65" s="15">
        <v>0</v>
      </c>
      <c r="CL65" s="15">
        <v>0</v>
      </c>
      <c r="CM65" s="15">
        <v>0</v>
      </c>
      <c r="CN65" s="15">
        <v>0</v>
      </c>
      <c r="CO65" s="15">
        <v>0</v>
      </c>
      <c r="CP65" s="15">
        <v>0</v>
      </c>
      <c r="CQ65" s="15"/>
    </row>
    <row r="66" spans="1:95" ht="25.5">
      <c r="A66" s="13" t="s">
        <v>173</v>
      </c>
      <c r="B66" s="14" t="s">
        <v>100</v>
      </c>
      <c r="C66" s="13" t="s">
        <v>58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 t="s">
        <v>51</v>
      </c>
      <c r="K66" s="15">
        <v>0</v>
      </c>
      <c r="L66" s="15">
        <v>0</v>
      </c>
      <c r="M66" s="15" t="s">
        <v>51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0</v>
      </c>
      <c r="BI66" s="15">
        <v>0</v>
      </c>
      <c r="BJ66" s="15">
        <v>0</v>
      </c>
      <c r="BK66" s="15">
        <v>0</v>
      </c>
      <c r="BL66" s="15">
        <v>0</v>
      </c>
      <c r="BM66" s="15">
        <v>0</v>
      </c>
      <c r="BN66" s="15">
        <v>0</v>
      </c>
      <c r="BO66" s="15">
        <v>0</v>
      </c>
      <c r="BP66" s="15">
        <v>0</v>
      </c>
      <c r="BQ66" s="15">
        <v>0</v>
      </c>
      <c r="BR66" s="15">
        <v>0</v>
      </c>
      <c r="BS66" s="15">
        <v>0</v>
      </c>
      <c r="BT66" s="15">
        <v>0</v>
      </c>
      <c r="BU66" s="15">
        <v>0</v>
      </c>
      <c r="BV66" s="15">
        <v>0</v>
      </c>
      <c r="BW66" s="15">
        <v>0</v>
      </c>
      <c r="BX66" s="15">
        <v>0</v>
      </c>
      <c r="BY66" s="15">
        <v>0</v>
      </c>
      <c r="BZ66" s="15">
        <v>0</v>
      </c>
      <c r="CA66" s="15">
        <v>0</v>
      </c>
      <c r="CB66" s="15">
        <v>0</v>
      </c>
      <c r="CC66" s="15">
        <v>0</v>
      </c>
      <c r="CD66" s="15">
        <v>0</v>
      </c>
      <c r="CE66" s="15">
        <v>0</v>
      </c>
      <c r="CF66" s="15">
        <v>0</v>
      </c>
      <c r="CG66" s="15">
        <v>0</v>
      </c>
      <c r="CH66" s="15">
        <v>0</v>
      </c>
      <c r="CI66" s="15">
        <v>0</v>
      </c>
      <c r="CJ66" s="15">
        <v>0</v>
      </c>
      <c r="CK66" s="15">
        <v>0</v>
      </c>
      <c r="CL66" s="15">
        <v>0</v>
      </c>
      <c r="CM66" s="15">
        <v>0</v>
      </c>
      <c r="CN66" s="15">
        <v>0</v>
      </c>
      <c r="CO66" s="15">
        <v>0</v>
      </c>
      <c r="CP66" s="15">
        <v>0</v>
      </c>
      <c r="CQ66" s="15"/>
    </row>
    <row r="67" spans="1:95" ht="15.75">
      <c r="A67" s="13" t="s">
        <v>174</v>
      </c>
      <c r="B67" s="14" t="s">
        <v>101</v>
      </c>
      <c r="C67" s="13" t="s">
        <v>58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 t="s">
        <v>51</v>
      </c>
      <c r="K67" s="15">
        <v>0</v>
      </c>
      <c r="L67" s="15">
        <v>0</v>
      </c>
      <c r="M67" s="15" t="s">
        <v>51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5">
        <v>0</v>
      </c>
      <c r="BI67" s="15">
        <v>0</v>
      </c>
      <c r="BJ67" s="15">
        <v>0</v>
      </c>
      <c r="BK67" s="15">
        <v>0</v>
      </c>
      <c r="BL67" s="15">
        <v>0</v>
      </c>
      <c r="BM67" s="15">
        <v>0</v>
      </c>
      <c r="BN67" s="15">
        <v>0</v>
      </c>
      <c r="BO67" s="15">
        <v>0</v>
      </c>
      <c r="BP67" s="15">
        <v>0</v>
      </c>
      <c r="BQ67" s="15">
        <v>0</v>
      </c>
      <c r="BR67" s="15">
        <v>0</v>
      </c>
      <c r="BS67" s="15">
        <v>0</v>
      </c>
      <c r="BT67" s="15">
        <v>0</v>
      </c>
      <c r="BU67" s="15">
        <v>0</v>
      </c>
      <c r="BV67" s="15">
        <v>0</v>
      </c>
      <c r="BW67" s="15">
        <v>0</v>
      </c>
      <c r="BX67" s="15">
        <v>0</v>
      </c>
      <c r="BY67" s="15">
        <v>0</v>
      </c>
      <c r="BZ67" s="15">
        <v>0</v>
      </c>
      <c r="CA67" s="15">
        <v>0</v>
      </c>
      <c r="CB67" s="15">
        <v>0</v>
      </c>
      <c r="CC67" s="15">
        <v>0</v>
      </c>
      <c r="CD67" s="15">
        <v>0</v>
      </c>
      <c r="CE67" s="15">
        <v>0</v>
      </c>
      <c r="CF67" s="15">
        <v>0</v>
      </c>
      <c r="CG67" s="15">
        <v>0</v>
      </c>
      <c r="CH67" s="15">
        <v>0</v>
      </c>
      <c r="CI67" s="15">
        <v>0</v>
      </c>
      <c r="CJ67" s="15">
        <v>0</v>
      </c>
      <c r="CK67" s="15">
        <v>0</v>
      </c>
      <c r="CL67" s="15">
        <v>0</v>
      </c>
      <c r="CM67" s="15">
        <v>0</v>
      </c>
      <c r="CN67" s="15">
        <v>0</v>
      </c>
      <c r="CO67" s="15">
        <v>0</v>
      </c>
      <c r="CP67" s="15">
        <v>0</v>
      </c>
      <c r="CQ67" s="15"/>
    </row>
    <row r="68" spans="1:95" ht="30" customHeight="1">
      <c r="A68" s="13" t="s">
        <v>175</v>
      </c>
      <c r="B68" s="14" t="s">
        <v>102</v>
      </c>
      <c r="C68" s="13" t="s">
        <v>58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 t="s">
        <v>51</v>
      </c>
      <c r="K68" s="15">
        <v>0</v>
      </c>
      <c r="L68" s="15">
        <v>0</v>
      </c>
      <c r="M68" s="15" t="s">
        <v>51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5">
        <v>0</v>
      </c>
      <c r="BI68" s="15">
        <v>0</v>
      </c>
      <c r="BJ68" s="15">
        <v>0</v>
      </c>
      <c r="BK68" s="15">
        <v>0</v>
      </c>
      <c r="BL68" s="15">
        <v>0</v>
      </c>
      <c r="BM68" s="15">
        <v>0</v>
      </c>
      <c r="BN68" s="15">
        <v>0</v>
      </c>
      <c r="BO68" s="15">
        <v>0</v>
      </c>
      <c r="BP68" s="15">
        <v>0</v>
      </c>
      <c r="BQ68" s="15">
        <v>0</v>
      </c>
      <c r="BR68" s="15">
        <v>0</v>
      </c>
      <c r="BS68" s="15">
        <v>0</v>
      </c>
      <c r="BT68" s="15">
        <v>0</v>
      </c>
      <c r="BU68" s="15">
        <v>0</v>
      </c>
      <c r="BV68" s="15">
        <v>0</v>
      </c>
      <c r="BW68" s="15">
        <v>0</v>
      </c>
      <c r="BX68" s="15">
        <v>0</v>
      </c>
      <c r="BY68" s="15">
        <v>0</v>
      </c>
      <c r="BZ68" s="15">
        <v>0</v>
      </c>
      <c r="CA68" s="15">
        <v>0</v>
      </c>
      <c r="CB68" s="15">
        <v>0</v>
      </c>
      <c r="CC68" s="15">
        <v>0</v>
      </c>
      <c r="CD68" s="15">
        <v>0</v>
      </c>
      <c r="CE68" s="15">
        <v>0</v>
      </c>
      <c r="CF68" s="15">
        <v>0</v>
      </c>
      <c r="CG68" s="15">
        <v>0</v>
      </c>
      <c r="CH68" s="15">
        <v>0</v>
      </c>
      <c r="CI68" s="15">
        <v>0</v>
      </c>
      <c r="CJ68" s="15">
        <v>0</v>
      </c>
      <c r="CK68" s="15">
        <v>0</v>
      </c>
      <c r="CL68" s="15">
        <v>0</v>
      </c>
      <c r="CM68" s="15">
        <v>0</v>
      </c>
      <c r="CN68" s="15">
        <v>0</v>
      </c>
      <c r="CO68" s="15">
        <v>0</v>
      </c>
      <c r="CP68" s="15">
        <v>0</v>
      </c>
      <c r="CQ68" s="15"/>
    </row>
    <row r="69" spans="1:95" ht="25.5">
      <c r="A69" s="13" t="s">
        <v>176</v>
      </c>
      <c r="B69" s="14" t="s">
        <v>103</v>
      </c>
      <c r="C69" s="13" t="s">
        <v>58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 t="s">
        <v>51</v>
      </c>
      <c r="K69" s="15">
        <v>0</v>
      </c>
      <c r="L69" s="15">
        <v>0</v>
      </c>
      <c r="M69" s="15" t="s">
        <v>51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5">
        <v>0</v>
      </c>
      <c r="BI69" s="15">
        <v>0</v>
      </c>
      <c r="BJ69" s="15">
        <v>0</v>
      </c>
      <c r="BK69" s="15">
        <v>0</v>
      </c>
      <c r="BL69" s="15">
        <v>0</v>
      </c>
      <c r="BM69" s="15">
        <v>0</v>
      </c>
      <c r="BN69" s="15">
        <v>0</v>
      </c>
      <c r="BO69" s="15">
        <v>0</v>
      </c>
      <c r="BP69" s="15">
        <v>0</v>
      </c>
      <c r="BQ69" s="15">
        <v>0</v>
      </c>
      <c r="BR69" s="15">
        <v>0</v>
      </c>
      <c r="BS69" s="15">
        <v>0</v>
      </c>
      <c r="BT69" s="15">
        <v>0</v>
      </c>
      <c r="BU69" s="15">
        <v>0</v>
      </c>
      <c r="BV69" s="15">
        <v>0</v>
      </c>
      <c r="BW69" s="15">
        <v>0</v>
      </c>
      <c r="BX69" s="15">
        <v>0</v>
      </c>
      <c r="BY69" s="15">
        <v>0</v>
      </c>
      <c r="BZ69" s="15">
        <v>0</v>
      </c>
      <c r="CA69" s="15">
        <v>0</v>
      </c>
      <c r="CB69" s="15">
        <v>0</v>
      </c>
      <c r="CC69" s="15">
        <v>0</v>
      </c>
      <c r="CD69" s="15">
        <v>0</v>
      </c>
      <c r="CE69" s="15">
        <v>0</v>
      </c>
      <c r="CF69" s="15">
        <v>0</v>
      </c>
      <c r="CG69" s="15">
        <v>0</v>
      </c>
      <c r="CH69" s="15">
        <v>0</v>
      </c>
      <c r="CI69" s="15">
        <v>0</v>
      </c>
      <c r="CJ69" s="15">
        <v>0</v>
      </c>
      <c r="CK69" s="15">
        <v>0</v>
      </c>
      <c r="CL69" s="15">
        <v>0</v>
      </c>
      <c r="CM69" s="15">
        <v>0</v>
      </c>
      <c r="CN69" s="15">
        <v>0</v>
      </c>
      <c r="CO69" s="15">
        <v>0</v>
      </c>
      <c r="CP69" s="15">
        <v>0</v>
      </c>
      <c r="CQ69" s="15"/>
    </row>
    <row r="70" spans="1:95" ht="15.75">
      <c r="A70" s="13" t="s">
        <v>177</v>
      </c>
      <c r="B70" s="14" t="s">
        <v>104</v>
      </c>
      <c r="C70" s="13" t="s">
        <v>58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 t="s">
        <v>51</v>
      </c>
      <c r="K70" s="15">
        <v>0</v>
      </c>
      <c r="L70" s="15">
        <v>0</v>
      </c>
      <c r="M70" s="15" t="s">
        <v>51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5">
        <v>0</v>
      </c>
      <c r="BI70" s="15">
        <v>0</v>
      </c>
      <c r="BJ70" s="15">
        <v>0</v>
      </c>
      <c r="BK70" s="15">
        <v>0</v>
      </c>
      <c r="BL70" s="15">
        <v>0</v>
      </c>
      <c r="BM70" s="15">
        <v>0</v>
      </c>
      <c r="BN70" s="15">
        <v>0</v>
      </c>
      <c r="BO70" s="15">
        <v>0</v>
      </c>
      <c r="BP70" s="15">
        <v>0</v>
      </c>
      <c r="BQ70" s="15">
        <v>0</v>
      </c>
      <c r="BR70" s="15">
        <v>0</v>
      </c>
      <c r="BS70" s="15">
        <v>0</v>
      </c>
      <c r="BT70" s="15">
        <v>0</v>
      </c>
      <c r="BU70" s="15">
        <v>0</v>
      </c>
      <c r="BV70" s="15">
        <v>0</v>
      </c>
      <c r="BW70" s="15">
        <v>0</v>
      </c>
      <c r="BX70" s="15">
        <v>0</v>
      </c>
      <c r="BY70" s="15">
        <v>0</v>
      </c>
      <c r="BZ70" s="15">
        <v>0</v>
      </c>
      <c r="CA70" s="15">
        <v>0</v>
      </c>
      <c r="CB70" s="15">
        <v>0</v>
      </c>
      <c r="CC70" s="15">
        <v>0</v>
      </c>
      <c r="CD70" s="15">
        <v>0</v>
      </c>
      <c r="CE70" s="15">
        <v>0</v>
      </c>
      <c r="CF70" s="15">
        <v>0</v>
      </c>
      <c r="CG70" s="15">
        <v>0</v>
      </c>
      <c r="CH70" s="15">
        <v>0</v>
      </c>
      <c r="CI70" s="15">
        <v>0</v>
      </c>
      <c r="CJ70" s="15">
        <v>0</v>
      </c>
      <c r="CK70" s="15">
        <v>0</v>
      </c>
      <c r="CL70" s="15">
        <v>0</v>
      </c>
      <c r="CM70" s="15">
        <v>0</v>
      </c>
      <c r="CN70" s="15">
        <v>0</v>
      </c>
      <c r="CO70" s="15">
        <v>0</v>
      </c>
      <c r="CP70" s="15">
        <v>0</v>
      </c>
      <c r="CQ70" s="15"/>
    </row>
    <row r="71" spans="1:95" ht="15" customHeight="1">
      <c r="A71" s="13" t="s">
        <v>178</v>
      </c>
      <c r="B71" s="14" t="s">
        <v>105</v>
      </c>
      <c r="C71" s="13" t="s">
        <v>58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 t="s">
        <v>51</v>
      </c>
      <c r="K71" s="15">
        <v>0</v>
      </c>
      <c r="L71" s="15">
        <v>0</v>
      </c>
      <c r="M71" s="15" t="s">
        <v>51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15">
        <v>0</v>
      </c>
      <c r="BH71" s="15">
        <v>0</v>
      </c>
      <c r="BI71" s="15">
        <v>0</v>
      </c>
      <c r="BJ71" s="15">
        <v>0</v>
      </c>
      <c r="BK71" s="15">
        <v>0</v>
      </c>
      <c r="BL71" s="15">
        <v>0</v>
      </c>
      <c r="BM71" s="15">
        <v>0</v>
      </c>
      <c r="BN71" s="15">
        <v>0</v>
      </c>
      <c r="BO71" s="15">
        <v>0</v>
      </c>
      <c r="BP71" s="15">
        <v>0</v>
      </c>
      <c r="BQ71" s="15">
        <v>0</v>
      </c>
      <c r="BR71" s="15">
        <v>0</v>
      </c>
      <c r="BS71" s="15">
        <v>0</v>
      </c>
      <c r="BT71" s="15">
        <v>0</v>
      </c>
      <c r="BU71" s="15">
        <v>0</v>
      </c>
      <c r="BV71" s="15">
        <v>0</v>
      </c>
      <c r="BW71" s="15">
        <v>0</v>
      </c>
      <c r="BX71" s="15">
        <v>0</v>
      </c>
      <c r="BY71" s="15">
        <v>0</v>
      </c>
      <c r="BZ71" s="15">
        <v>0</v>
      </c>
      <c r="CA71" s="15">
        <v>0</v>
      </c>
      <c r="CB71" s="15">
        <v>0</v>
      </c>
      <c r="CC71" s="15">
        <v>0</v>
      </c>
      <c r="CD71" s="15">
        <v>0</v>
      </c>
      <c r="CE71" s="15">
        <v>0</v>
      </c>
      <c r="CF71" s="15">
        <v>0</v>
      </c>
      <c r="CG71" s="15">
        <v>0</v>
      </c>
      <c r="CH71" s="15">
        <v>0</v>
      </c>
      <c r="CI71" s="15">
        <v>0</v>
      </c>
      <c r="CJ71" s="15">
        <v>0</v>
      </c>
      <c r="CK71" s="15">
        <v>0</v>
      </c>
      <c r="CL71" s="15">
        <v>0</v>
      </c>
      <c r="CM71" s="15">
        <v>0</v>
      </c>
      <c r="CN71" s="15">
        <v>0</v>
      </c>
      <c r="CO71" s="15">
        <v>0</v>
      </c>
      <c r="CP71" s="15">
        <v>0</v>
      </c>
      <c r="CQ71" s="15"/>
    </row>
    <row r="72" spans="1:95" ht="27.75" customHeight="1">
      <c r="A72" s="13" t="s">
        <v>549</v>
      </c>
      <c r="B72" s="14" t="s">
        <v>106</v>
      </c>
      <c r="C72" s="13" t="s">
        <v>58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 t="s">
        <v>51</v>
      </c>
      <c r="K72" s="15">
        <v>0</v>
      </c>
      <c r="L72" s="15">
        <v>0</v>
      </c>
      <c r="M72" s="15" t="s">
        <v>51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  <c r="BJ72" s="15">
        <v>0</v>
      </c>
      <c r="BK72" s="15">
        <v>0</v>
      </c>
      <c r="BL72" s="15">
        <v>0</v>
      </c>
      <c r="BM72" s="15">
        <v>0</v>
      </c>
      <c r="BN72" s="15">
        <v>0</v>
      </c>
      <c r="BO72" s="15">
        <v>0</v>
      </c>
      <c r="BP72" s="15">
        <v>0</v>
      </c>
      <c r="BQ72" s="15">
        <v>0</v>
      </c>
      <c r="BR72" s="15">
        <v>0</v>
      </c>
      <c r="BS72" s="15">
        <v>0</v>
      </c>
      <c r="BT72" s="15">
        <v>0</v>
      </c>
      <c r="BU72" s="15">
        <v>0</v>
      </c>
      <c r="BV72" s="15">
        <v>0</v>
      </c>
      <c r="BW72" s="15">
        <v>0</v>
      </c>
      <c r="BX72" s="15">
        <v>0</v>
      </c>
      <c r="BY72" s="15">
        <v>0</v>
      </c>
      <c r="BZ72" s="15">
        <v>0</v>
      </c>
      <c r="CA72" s="15">
        <v>0</v>
      </c>
      <c r="CB72" s="15">
        <v>0</v>
      </c>
      <c r="CC72" s="15">
        <v>0</v>
      </c>
      <c r="CD72" s="15">
        <v>0</v>
      </c>
      <c r="CE72" s="15">
        <v>0</v>
      </c>
      <c r="CF72" s="15">
        <v>0</v>
      </c>
      <c r="CG72" s="15">
        <v>0</v>
      </c>
      <c r="CH72" s="15">
        <v>0</v>
      </c>
      <c r="CI72" s="15">
        <v>0</v>
      </c>
      <c r="CJ72" s="15">
        <v>0</v>
      </c>
      <c r="CK72" s="15">
        <v>0</v>
      </c>
      <c r="CL72" s="15">
        <v>0</v>
      </c>
      <c r="CM72" s="15">
        <v>0</v>
      </c>
      <c r="CN72" s="15">
        <v>0</v>
      </c>
      <c r="CO72" s="15">
        <v>0</v>
      </c>
      <c r="CP72" s="15">
        <v>0</v>
      </c>
      <c r="CQ72" s="15"/>
    </row>
    <row r="73" spans="1:95" ht="29.25" customHeight="1">
      <c r="A73" s="13" t="s">
        <v>159</v>
      </c>
      <c r="B73" s="14" t="s">
        <v>107</v>
      </c>
      <c r="C73" s="13" t="s">
        <v>58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 t="s">
        <v>51</v>
      </c>
      <c r="K73" s="15">
        <v>0</v>
      </c>
      <c r="L73" s="15">
        <v>0</v>
      </c>
      <c r="M73" s="15" t="s">
        <v>51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5">
        <v>0</v>
      </c>
      <c r="BH73" s="15">
        <v>0</v>
      </c>
      <c r="BI73" s="15">
        <v>0</v>
      </c>
      <c r="BJ73" s="15">
        <v>0</v>
      </c>
      <c r="BK73" s="15">
        <v>0</v>
      </c>
      <c r="BL73" s="15">
        <v>0</v>
      </c>
      <c r="BM73" s="15">
        <v>0</v>
      </c>
      <c r="BN73" s="15">
        <v>0</v>
      </c>
      <c r="BO73" s="15">
        <v>0</v>
      </c>
      <c r="BP73" s="15">
        <v>0</v>
      </c>
      <c r="BQ73" s="15">
        <v>0</v>
      </c>
      <c r="BR73" s="15">
        <v>0</v>
      </c>
      <c r="BS73" s="15">
        <v>0</v>
      </c>
      <c r="BT73" s="15">
        <v>0</v>
      </c>
      <c r="BU73" s="15">
        <v>0</v>
      </c>
      <c r="BV73" s="15">
        <v>0</v>
      </c>
      <c r="BW73" s="15">
        <v>0</v>
      </c>
      <c r="BX73" s="15">
        <v>0</v>
      </c>
      <c r="BY73" s="15">
        <v>0</v>
      </c>
      <c r="BZ73" s="15">
        <v>0</v>
      </c>
      <c r="CA73" s="15">
        <v>0</v>
      </c>
      <c r="CB73" s="15">
        <v>0</v>
      </c>
      <c r="CC73" s="15">
        <v>0</v>
      </c>
      <c r="CD73" s="15">
        <v>0</v>
      </c>
      <c r="CE73" s="15">
        <v>0</v>
      </c>
      <c r="CF73" s="15">
        <v>0</v>
      </c>
      <c r="CG73" s="15">
        <v>0</v>
      </c>
      <c r="CH73" s="15">
        <v>0</v>
      </c>
      <c r="CI73" s="15">
        <v>0</v>
      </c>
      <c r="CJ73" s="15">
        <v>0</v>
      </c>
      <c r="CK73" s="15">
        <v>0</v>
      </c>
      <c r="CL73" s="15">
        <v>0</v>
      </c>
      <c r="CM73" s="15">
        <v>0</v>
      </c>
      <c r="CN73" s="15">
        <v>0</v>
      </c>
      <c r="CO73" s="15">
        <v>0</v>
      </c>
      <c r="CP73" s="15">
        <v>0</v>
      </c>
      <c r="CQ73" s="15"/>
    </row>
    <row r="74" spans="1:95" ht="27.75" customHeight="1">
      <c r="A74" s="13" t="s">
        <v>160</v>
      </c>
      <c r="B74" s="14" t="s">
        <v>108</v>
      </c>
      <c r="C74" s="13" t="s">
        <v>58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 t="s">
        <v>51</v>
      </c>
      <c r="K74" s="15">
        <v>0</v>
      </c>
      <c r="L74" s="15">
        <v>0</v>
      </c>
      <c r="M74" s="15" t="s">
        <v>51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5">
        <v>0</v>
      </c>
      <c r="BI74" s="15">
        <v>0</v>
      </c>
      <c r="BJ74" s="15">
        <v>0</v>
      </c>
      <c r="BK74" s="15">
        <v>0</v>
      </c>
      <c r="BL74" s="15">
        <v>0</v>
      </c>
      <c r="BM74" s="15">
        <v>0</v>
      </c>
      <c r="BN74" s="15">
        <v>0</v>
      </c>
      <c r="BO74" s="15">
        <v>0</v>
      </c>
      <c r="BP74" s="15">
        <v>0</v>
      </c>
      <c r="BQ74" s="15">
        <v>0</v>
      </c>
      <c r="BR74" s="15">
        <v>0</v>
      </c>
      <c r="BS74" s="15">
        <v>0</v>
      </c>
      <c r="BT74" s="15">
        <v>0</v>
      </c>
      <c r="BU74" s="15">
        <v>0</v>
      </c>
      <c r="BV74" s="15">
        <v>0</v>
      </c>
      <c r="BW74" s="15">
        <v>0</v>
      </c>
      <c r="BX74" s="15">
        <v>0</v>
      </c>
      <c r="BY74" s="15">
        <v>0</v>
      </c>
      <c r="BZ74" s="15">
        <v>0</v>
      </c>
      <c r="CA74" s="15">
        <v>0</v>
      </c>
      <c r="CB74" s="15">
        <v>0</v>
      </c>
      <c r="CC74" s="15">
        <v>0</v>
      </c>
      <c r="CD74" s="15">
        <v>0</v>
      </c>
      <c r="CE74" s="15">
        <v>0</v>
      </c>
      <c r="CF74" s="15">
        <v>0</v>
      </c>
      <c r="CG74" s="15">
        <v>0</v>
      </c>
      <c r="CH74" s="15">
        <v>0</v>
      </c>
      <c r="CI74" s="15">
        <v>0</v>
      </c>
      <c r="CJ74" s="15">
        <v>0</v>
      </c>
      <c r="CK74" s="15">
        <v>0</v>
      </c>
      <c r="CL74" s="15">
        <v>0</v>
      </c>
      <c r="CM74" s="15">
        <v>0</v>
      </c>
      <c r="CN74" s="15">
        <v>0</v>
      </c>
      <c r="CO74" s="15">
        <v>0</v>
      </c>
      <c r="CP74" s="15">
        <v>0</v>
      </c>
      <c r="CQ74" s="15"/>
    </row>
    <row r="75" spans="1:95" ht="15.75">
      <c r="A75" s="13" t="s">
        <v>88</v>
      </c>
      <c r="B75" s="14" t="s">
        <v>109</v>
      </c>
      <c r="C75" s="13" t="s">
        <v>58</v>
      </c>
      <c r="D75" s="15" t="s">
        <v>51</v>
      </c>
      <c r="E75" s="15" t="s">
        <v>51</v>
      </c>
      <c r="F75" s="15" t="s">
        <v>51</v>
      </c>
      <c r="G75" s="15" t="s">
        <v>51</v>
      </c>
      <c r="H75" s="15">
        <v>0</v>
      </c>
      <c r="I75" s="15">
        <v>0</v>
      </c>
      <c r="J75" s="15" t="s">
        <v>51</v>
      </c>
      <c r="K75" s="15">
        <v>0</v>
      </c>
      <c r="L75" s="15">
        <v>0</v>
      </c>
      <c r="M75" s="15" t="s">
        <v>51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5">
        <v>0</v>
      </c>
      <c r="BI75" s="15">
        <v>0</v>
      </c>
      <c r="BJ75" s="15">
        <v>0</v>
      </c>
      <c r="BK75" s="15">
        <v>0</v>
      </c>
      <c r="BL75" s="15">
        <v>0</v>
      </c>
      <c r="BM75" s="15">
        <v>0</v>
      </c>
      <c r="BN75" s="15">
        <v>0</v>
      </c>
      <c r="BO75" s="15">
        <v>0</v>
      </c>
      <c r="BP75" s="15">
        <v>0</v>
      </c>
      <c r="BQ75" s="15">
        <v>0</v>
      </c>
      <c r="BR75" s="15">
        <v>0</v>
      </c>
      <c r="BS75" s="15">
        <v>0</v>
      </c>
      <c r="BT75" s="15">
        <v>0</v>
      </c>
      <c r="BU75" s="15">
        <v>0</v>
      </c>
      <c r="BV75" s="15">
        <v>0</v>
      </c>
      <c r="BW75" s="15">
        <v>0</v>
      </c>
      <c r="BX75" s="15">
        <v>0</v>
      </c>
      <c r="BY75" s="15">
        <v>0</v>
      </c>
      <c r="BZ75" s="15">
        <v>0</v>
      </c>
      <c r="CA75" s="15">
        <v>0</v>
      </c>
      <c r="CB75" s="15">
        <v>0</v>
      </c>
      <c r="CC75" s="15">
        <v>0</v>
      </c>
      <c r="CD75" s="15">
        <v>0</v>
      </c>
      <c r="CE75" s="15">
        <v>0</v>
      </c>
      <c r="CF75" s="15">
        <v>0</v>
      </c>
      <c r="CG75" s="15">
        <v>0</v>
      </c>
      <c r="CH75" s="15">
        <v>0</v>
      </c>
      <c r="CI75" s="15">
        <v>0</v>
      </c>
      <c r="CJ75" s="15">
        <v>0</v>
      </c>
      <c r="CK75" s="15">
        <v>0</v>
      </c>
      <c r="CL75" s="15">
        <v>0</v>
      </c>
      <c r="CM75" s="15">
        <v>0</v>
      </c>
      <c r="CN75" s="15">
        <v>0</v>
      </c>
      <c r="CO75" s="15">
        <v>0</v>
      </c>
      <c r="CP75" s="15">
        <v>0</v>
      </c>
      <c r="CQ75" s="15"/>
    </row>
    <row r="76" spans="1:95" ht="15.75">
      <c r="A76" s="13" t="s">
        <v>179</v>
      </c>
      <c r="B76" s="14" t="s">
        <v>110</v>
      </c>
      <c r="C76" s="13" t="s">
        <v>58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 t="s">
        <v>51</v>
      </c>
      <c r="K76" s="15">
        <v>0</v>
      </c>
      <c r="L76" s="15">
        <v>0</v>
      </c>
      <c r="M76" s="15" t="s">
        <v>51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f>O76+X76+AD76+AN76+AX76</f>
        <v>0</v>
      </c>
      <c r="V76" s="15">
        <f>Y76+AI76+AS76+BC76+BW76</f>
        <v>0</v>
      </c>
      <c r="W76" s="15">
        <f>BC76+BW76</f>
        <v>0</v>
      </c>
      <c r="X76" s="15">
        <f>BH76+CB76</f>
        <v>0</v>
      </c>
      <c r="Y76" s="15">
        <f>Z76+AA76+AB76+AC76</f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f>AE76+AF76+AG76+AH76</f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f>AJ76+AK76+AL76+AM76</f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f>AO76+AP76+AQ76+AR76</f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f>AT76+AU76+AV76+AW76</f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f>AY76+AZ76+BA76+BB76</f>
        <v>0</v>
      </c>
      <c r="AY76" s="15">
        <v>0</v>
      </c>
      <c r="AZ76" s="15">
        <v>0</v>
      </c>
      <c r="BA76" s="15">
        <v>0</v>
      </c>
      <c r="BB76" s="15">
        <v>0</v>
      </c>
      <c r="BC76" s="15">
        <f>BD76+BE76+BF76+BG76</f>
        <v>0</v>
      </c>
      <c r="BD76" s="15">
        <v>0</v>
      </c>
      <c r="BE76" s="15">
        <v>0</v>
      </c>
      <c r="BF76" s="15">
        <v>0</v>
      </c>
      <c r="BG76" s="15">
        <v>0</v>
      </c>
      <c r="BH76" s="15">
        <f>BI76+BJ76+BK76+BL76</f>
        <v>0</v>
      </c>
      <c r="BI76" s="15">
        <v>0</v>
      </c>
      <c r="BJ76" s="15">
        <v>0</v>
      </c>
      <c r="BK76" s="15">
        <v>0</v>
      </c>
      <c r="BL76" s="15">
        <v>0</v>
      </c>
      <c r="BM76" s="15">
        <v>0</v>
      </c>
      <c r="BN76" s="15">
        <v>0</v>
      </c>
      <c r="BO76" s="15">
        <v>0</v>
      </c>
      <c r="BP76" s="15">
        <v>0</v>
      </c>
      <c r="BQ76" s="15">
        <v>0</v>
      </c>
      <c r="BR76" s="15">
        <v>0</v>
      </c>
      <c r="BS76" s="15">
        <v>0</v>
      </c>
      <c r="BT76" s="15">
        <v>0</v>
      </c>
      <c r="BU76" s="15">
        <v>0</v>
      </c>
      <c r="BV76" s="15">
        <v>0</v>
      </c>
      <c r="BW76" s="15">
        <f>BX76+BY76+BZ76+CA76</f>
        <v>0</v>
      </c>
      <c r="BX76" s="15">
        <v>0</v>
      </c>
      <c r="BY76" s="15">
        <v>0</v>
      </c>
      <c r="BZ76" s="15">
        <v>0</v>
      </c>
      <c r="CA76" s="15">
        <v>0</v>
      </c>
      <c r="CB76" s="15">
        <f>CC76+CD76+CE76+CF76</f>
        <v>0</v>
      </c>
      <c r="CC76" s="15">
        <v>0</v>
      </c>
      <c r="CD76" s="15">
        <v>0</v>
      </c>
      <c r="CE76" s="15">
        <v>0</v>
      </c>
      <c r="CF76" s="15">
        <v>0</v>
      </c>
      <c r="CG76" s="15">
        <f>SUM(CH76:CK76)</f>
        <v>0</v>
      </c>
      <c r="CH76" s="15">
        <f>AE76+AO76+AY76+BD76+BX76</f>
        <v>0</v>
      </c>
      <c r="CI76" s="15">
        <f>AF76+AP76+AZ76+BE76+BY76</f>
        <v>0</v>
      </c>
      <c r="CJ76" s="15">
        <f>AG76+AQ76+BA76+BF76+BZ76</f>
        <v>0</v>
      </c>
      <c r="CK76" s="15">
        <f>AH76+AR76+BB76+BG76+CA76</f>
        <v>0</v>
      </c>
      <c r="CL76" s="15">
        <f>SUM(CM76:CP76)</f>
        <v>0</v>
      </c>
      <c r="CM76" s="15">
        <f>AE76+AO76+AY76+BI76+CC76</f>
        <v>0</v>
      </c>
      <c r="CN76" s="15">
        <f>AF76+AP76+AZ76+BJ76+CD76</f>
        <v>0</v>
      </c>
      <c r="CO76" s="15">
        <f>AG76+AQ76+BA76+BK76+CE76</f>
        <v>0</v>
      </c>
      <c r="CP76" s="15">
        <f>AH76+AR76+BB76+BL76+CF76</f>
        <v>0</v>
      </c>
      <c r="CQ76" s="15"/>
    </row>
    <row r="77" spans="1:95" ht="15.75">
      <c r="A77" s="13" t="s">
        <v>180</v>
      </c>
      <c r="B77" s="14" t="s">
        <v>111</v>
      </c>
      <c r="C77" s="13" t="s">
        <v>58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 t="s">
        <v>51</v>
      </c>
      <c r="K77" s="15">
        <v>0</v>
      </c>
      <c r="L77" s="15">
        <v>0</v>
      </c>
      <c r="M77" s="15" t="s">
        <v>51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5">
        <v>0</v>
      </c>
      <c r="BI77" s="15">
        <v>0</v>
      </c>
      <c r="BJ77" s="15">
        <v>0</v>
      </c>
      <c r="BK77" s="15">
        <v>0</v>
      </c>
      <c r="BL77" s="15">
        <v>0</v>
      </c>
      <c r="BM77" s="15">
        <v>0</v>
      </c>
      <c r="BN77" s="15">
        <v>0</v>
      </c>
      <c r="BO77" s="15">
        <v>0</v>
      </c>
      <c r="BP77" s="15">
        <v>0</v>
      </c>
      <c r="BQ77" s="15">
        <v>0</v>
      </c>
      <c r="BR77" s="15">
        <v>0</v>
      </c>
      <c r="BS77" s="15">
        <v>0</v>
      </c>
      <c r="BT77" s="15">
        <v>0</v>
      </c>
      <c r="BU77" s="15">
        <v>0</v>
      </c>
      <c r="BV77" s="15">
        <v>0</v>
      </c>
      <c r="BW77" s="15">
        <v>0</v>
      </c>
      <c r="BX77" s="15">
        <v>0</v>
      </c>
      <c r="BY77" s="15">
        <v>0</v>
      </c>
      <c r="BZ77" s="15">
        <v>0</v>
      </c>
      <c r="CA77" s="15">
        <v>0</v>
      </c>
      <c r="CB77" s="15">
        <v>0</v>
      </c>
      <c r="CC77" s="15">
        <v>0</v>
      </c>
      <c r="CD77" s="15">
        <v>0</v>
      </c>
      <c r="CE77" s="15">
        <v>0</v>
      </c>
      <c r="CF77" s="15">
        <v>0</v>
      </c>
      <c r="CG77" s="15">
        <v>0</v>
      </c>
      <c r="CH77" s="15">
        <v>0</v>
      </c>
      <c r="CI77" s="15">
        <v>0</v>
      </c>
      <c r="CJ77" s="15">
        <v>0</v>
      </c>
      <c r="CK77" s="15">
        <v>0</v>
      </c>
      <c r="CL77" s="15">
        <v>0</v>
      </c>
      <c r="CM77" s="15">
        <v>0</v>
      </c>
      <c r="CN77" s="15">
        <v>0</v>
      </c>
      <c r="CO77" s="15">
        <v>0</v>
      </c>
      <c r="CP77" s="15">
        <v>0</v>
      </c>
      <c r="CQ77" s="15"/>
    </row>
    <row r="78" spans="1:95" ht="15.75">
      <c r="A78" s="25"/>
      <c r="B78" s="25"/>
      <c r="C78" s="25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5"/>
    </row>
    <row r="79" spans="1:95" ht="15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6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</row>
  </sheetData>
  <sheetProtection/>
  <mergeCells count="40">
    <mergeCell ref="A9:AR9"/>
    <mergeCell ref="P11:Q11"/>
    <mergeCell ref="V10:X11"/>
    <mergeCell ref="T10:U11"/>
    <mergeCell ref="R11:S11"/>
    <mergeCell ref="A10:A12"/>
    <mergeCell ref="F10:G11"/>
    <mergeCell ref="P10:S10"/>
    <mergeCell ref="CQ10:CQ12"/>
    <mergeCell ref="C10:C12"/>
    <mergeCell ref="BR11:BV11"/>
    <mergeCell ref="AI10:CP10"/>
    <mergeCell ref="Y11:AC11"/>
    <mergeCell ref="AD11:AH11"/>
    <mergeCell ref="CB11:CF11"/>
    <mergeCell ref="AI11:AM11"/>
    <mergeCell ref="AN11:AR11"/>
    <mergeCell ref="N10:N12"/>
    <mergeCell ref="E10:E12"/>
    <mergeCell ref="CL11:CP11"/>
    <mergeCell ref="BH11:BL11"/>
    <mergeCell ref="H10:M10"/>
    <mergeCell ref="H11:J11"/>
    <mergeCell ref="BC11:BG11"/>
    <mergeCell ref="P2:S2"/>
    <mergeCell ref="CG11:CK11"/>
    <mergeCell ref="AS11:AW11"/>
    <mergeCell ref="AX11:BB11"/>
    <mergeCell ref="Y10:AH10"/>
    <mergeCell ref="BW11:CA11"/>
    <mergeCell ref="BM11:BQ11"/>
    <mergeCell ref="A4:X4"/>
    <mergeCell ref="A5:X5"/>
    <mergeCell ref="A6:X6"/>
    <mergeCell ref="AO3:AR3"/>
    <mergeCell ref="B10:B12"/>
    <mergeCell ref="A7:AR7"/>
    <mergeCell ref="D10:D12"/>
    <mergeCell ref="K11:M11"/>
    <mergeCell ref="O10:O12"/>
  </mergeCells>
  <printOptions/>
  <pageMargins left="0.3937007874015748" right="0.3937007874015748" top="0.8661417322834646" bottom="0.4724409448818898" header="0.31496062992125984" footer="0.31496062992125984"/>
  <pageSetup firstPageNumber="2" useFirstPageNumber="1" horizontalDpi="600" verticalDpi="600" orientation="landscape" paperSize="9" scale="46" r:id="rId1"/>
  <headerFooter differentOddEven="1">
    <oddHeader>&amp;C&amp;P</oddHeader>
    <evenHeader>&amp;C&amp;P</evenHeader>
    <firstHeader>&amp;C2</firstHeader>
  </headerFooter>
  <colBreaks count="2" manualBreakCount="2">
    <brk id="19" max="76" man="1"/>
    <brk id="59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7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/>
  <cols>
    <col min="1" max="1" width="10.875" style="5" customWidth="1"/>
    <col min="2" max="2" width="72.50390625" style="5" customWidth="1"/>
    <col min="3" max="3" width="15.00390625" style="69" customWidth="1"/>
    <col min="4" max="5" width="8.875" style="5" customWidth="1"/>
    <col min="6" max="6" width="11.75390625" style="5" customWidth="1"/>
    <col min="7" max="7" width="14.875" style="5" customWidth="1"/>
    <col min="8" max="8" width="13.875" style="5" customWidth="1"/>
    <col min="9" max="9" width="15.875" style="5" customWidth="1"/>
    <col min="10" max="10" width="16.375" style="5" customWidth="1"/>
    <col min="11" max="11" width="8.75390625" style="5" customWidth="1"/>
    <col min="12" max="12" width="7.875" style="5" customWidth="1"/>
    <col min="13" max="13" width="8.875" style="5" customWidth="1"/>
    <col min="14" max="14" width="7.125" style="5" customWidth="1"/>
    <col min="15" max="15" width="7.50390625" style="5" customWidth="1"/>
    <col min="16" max="16" width="8.375" style="5" customWidth="1"/>
    <col min="17" max="18" width="7.875" style="5" customWidth="1"/>
    <col min="19" max="19" width="7.50390625" style="5" customWidth="1"/>
    <col min="20" max="20" width="7.00390625" style="5" customWidth="1"/>
    <col min="21" max="22" width="8.50390625" style="5" customWidth="1"/>
    <col min="23" max="23" width="7.875" style="5" customWidth="1"/>
    <col min="24" max="24" width="9.50390625" style="5" customWidth="1"/>
    <col min="25" max="25" width="9.875" style="5" customWidth="1"/>
    <col min="26" max="26" width="12.125" style="5" customWidth="1"/>
    <col min="27" max="27" width="9.875" style="5" customWidth="1"/>
    <col min="28" max="28" width="11.50390625" style="5" customWidth="1"/>
    <col min="29" max="30" width="9.50390625" style="5" customWidth="1"/>
    <col min="31" max="32" width="9.25390625" style="5" customWidth="1"/>
    <col min="33" max="33" width="9.50390625" style="5" customWidth="1"/>
    <col min="34" max="34" width="12.125" style="5" customWidth="1"/>
    <col min="35" max="35" width="9.875" style="5" customWidth="1"/>
    <col min="36" max="36" width="12.50390625" style="5" customWidth="1"/>
    <col min="37" max="37" width="12.875" style="5" customWidth="1"/>
    <col min="38" max="38" width="16.00390625" style="5" customWidth="1"/>
    <col min="39" max="39" width="15.875" style="5" customWidth="1"/>
    <col min="40" max="40" width="6.50390625" style="5" customWidth="1"/>
    <col min="41" max="44" width="9.00390625" style="5" hidden="1" customWidth="1"/>
    <col min="45" max="46" width="9.00390625" style="5" customWidth="1"/>
    <col min="47" max="47" width="0.12890625" style="5" customWidth="1"/>
    <col min="48" max="49" width="9.00390625" style="5" hidden="1" customWidth="1"/>
    <col min="50" max="16384" width="9.00390625" style="5" customWidth="1"/>
  </cols>
  <sheetData>
    <row r="1" spans="14:39" ht="15.75">
      <c r="N1" s="157" t="s">
        <v>243</v>
      </c>
      <c r="O1" s="157"/>
      <c r="P1" s="157"/>
      <c r="Q1" s="157"/>
      <c r="AM1" s="87"/>
    </row>
    <row r="2" spans="14:39" ht="129" customHeight="1">
      <c r="N2" s="143" t="s">
        <v>579</v>
      </c>
      <c r="O2" s="143"/>
      <c r="P2" s="143"/>
      <c r="Q2" s="143"/>
      <c r="R2" s="143"/>
      <c r="S2" s="143"/>
      <c r="AM2" s="88"/>
    </row>
    <row r="3" spans="1:39" ht="15.75">
      <c r="A3" s="28" t="s">
        <v>242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</row>
    <row r="4" spans="1:40" ht="15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9"/>
    </row>
    <row r="5" spans="1:40" ht="15.75">
      <c r="A5" s="101" t="s">
        <v>117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90"/>
    </row>
    <row r="6" spans="1:40" ht="15.75">
      <c r="A6" s="124" t="s">
        <v>205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29"/>
    </row>
    <row r="7" spans="1:40" ht="15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9"/>
    </row>
    <row r="8" spans="1:39" ht="30.75" customHeight="1">
      <c r="A8" s="70" t="s">
        <v>12</v>
      </c>
      <c r="B8" s="70" t="s">
        <v>6</v>
      </c>
      <c r="C8" s="70" t="s">
        <v>245</v>
      </c>
      <c r="D8" s="71" t="s">
        <v>211</v>
      </c>
      <c r="E8" s="71" t="s">
        <v>13</v>
      </c>
      <c r="F8" s="70" t="s">
        <v>212</v>
      </c>
      <c r="G8" s="70"/>
      <c r="H8" s="70" t="s">
        <v>239</v>
      </c>
      <c r="I8" s="70"/>
      <c r="J8" s="151" t="s">
        <v>213</v>
      </c>
      <c r="K8" s="144" t="s">
        <v>214</v>
      </c>
      <c r="L8" s="145"/>
      <c r="M8" s="145"/>
      <c r="N8" s="145"/>
      <c r="O8" s="145"/>
      <c r="P8" s="145"/>
      <c r="Q8" s="145"/>
      <c r="R8" s="145"/>
      <c r="S8" s="145"/>
      <c r="T8" s="146"/>
      <c r="U8" s="144" t="s">
        <v>215</v>
      </c>
      <c r="V8" s="145"/>
      <c r="W8" s="145"/>
      <c r="X8" s="145"/>
      <c r="Y8" s="145"/>
      <c r="Z8" s="146"/>
      <c r="AA8" s="154" t="s">
        <v>216</v>
      </c>
      <c r="AB8" s="156"/>
      <c r="AC8" s="145" t="s">
        <v>216</v>
      </c>
      <c r="AD8" s="145"/>
      <c r="AE8" s="145"/>
      <c r="AF8" s="145"/>
      <c r="AG8" s="145"/>
      <c r="AH8" s="145"/>
      <c r="AI8" s="145"/>
      <c r="AJ8" s="145"/>
      <c r="AK8" s="145"/>
      <c r="AL8" s="145"/>
      <c r="AM8" s="70" t="s">
        <v>217</v>
      </c>
    </row>
    <row r="9" spans="1:39" ht="44.25" customHeight="1">
      <c r="A9" s="70"/>
      <c r="B9" s="70"/>
      <c r="C9" s="70"/>
      <c r="D9" s="71"/>
      <c r="E9" s="71"/>
      <c r="F9" s="70"/>
      <c r="G9" s="70"/>
      <c r="H9" s="70"/>
      <c r="I9" s="70"/>
      <c r="J9" s="152"/>
      <c r="K9" s="144" t="s">
        <v>2</v>
      </c>
      <c r="L9" s="145"/>
      <c r="M9" s="145"/>
      <c r="N9" s="145"/>
      <c r="O9" s="146"/>
      <c r="P9" s="144" t="s">
        <v>218</v>
      </c>
      <c r="Q9" s="145"/>
      <c r="R9" s="145"/>
      <c r="S9" s="145"/>
      <c r="T9" s="146"/>
      <c r="U9" s="70" t="s">
        <v>533</v>
      </c>
      <c r="V9" s="70"/>
      <c r="W9" s="144" t="s">
        <v>240</v>
      </c>
      <c r="X9" s="146"/>
      <c r="Y9" s="70" t="s">
        <v>244</v>
      </c>
      <c r="Z9" s="70"/>
      <c r="AA9" s="148"/>
      <c r="AB9" s="150"/>
      <c r="AC9" s="75" t="s">
        <v>219</v>
      </c>
      <c r="AD9" s="75"/>
      <c r="AE9" s="75" t="s">
        <v>220</v>
      </c>
      <c r="AF9" s="75"/>
      <c r="AG9" s="75" t="s">
        <v>221</v>
      </c>
      <c r="AH9" s="75"/>
      <c r="AI9" s="75" t="s">
        <v>222</v>
      </c>
      <c r="AJ9" s="75"/>
      <c r="AK9" s="151" t="s">
        <v>223</v>
      </c>
      <c r="AL9" s="151" t="s">
        <v>224</v>
      </c>
      <c r="AM9" s="70"/>
    </row>
    <row r="10" spans="1:39" ht="117" customHeight="1">
      <c r="A10" s="70"/>
      <c r="B10" s="70"/>
      <c r="C10" s="70"/>
      <c r="D10" s="71"/>
      <c r="E10" s="71"/>
      <c r="F10" s="72" t="s">
        <v>2</v>
      </c>
      <c r="G10" s="72" t="s">
        <v>9</v>
      </c>
      <c r="H10" s="72" t="s">
        <v>14</v>
      </c>
      <c r="I10" s="72" t="s">
        <v>9</v>
      </c>
      <c r="J10" s="72"/>
      <c r="K10" s="71" t="s">
        <v>225</v>
      </c>
      <c r="L10" s="71" t="s">
        <v>226</v>
      </c>
      <c r="M10" s="71" t="s">
        <v>227</v>
      </c>
      <c r="N10" s="32" t="s">
        <v>228</v>
      </c>
      <c r="O10" s="32" t="s">
        <v>229</v>
      </c>
      <c r="P10" s="71" t="s">
        <v>225</v>
      </c>
      <c r="Q10" s="71" t="s">
        <v>226</v>
      </c>
      <c r="R10" s="71" t="s">
        <v>227</v>
      </c>
      <c r="S10" s="32" t="s">
        <v>228</v>
      </c>
      <c r="T10" s="32" t="s">
        <v>229</v>
      </c>
      <c r="U10" s="71" t="s">
        <v>230</v>
      </c>
      <c r="V10" s="71" t="s">
        <v>231</v>
      </c>
      <c r="W10" s="71" t="s">
        <v>230</v>
      </c>
      <c r="X10" s="71" t="s">
        <v>231</v>
      </c>
      <c r="Y10" s="71" t="s">
        <v>230</v>
      </c>
      <c r="Z10" s="71" t="s">
        <v>231</v>
      </c>
      <c r="AA10" s="70" t="s">
        <v>2</v>
      </c>
      <c r="AB10" s="70" t="s">
        <v>63</v>
      </c>
      <c r="AC10" s="70" t="s">
        <v>2</v>
      </c>
      <c r="AD10" s="70" t="s">
        <v>63</v>
      </c>
      <c r="AE10" s="70" t="s">
        <v>2</v>
      </c>
      <c r="AF10" s="70" t="s">
        <v>63</v>
      </c>
      <c r="AG10" s="70" t="s">
        <v>2</v>
      </c>
      <c r="AH10" s="70" t="s">
        <v>241</v>
      </c>
      <c r="AI10" s="70" t="s">
        <v>2</v>
      </c>
      <c r="AJ10" s="70" t="s">
        <v>241</v>
      </c>
      <c r="AK10" s="72"/>
      <c r="AL10" s="72"/>
      <c r="AM10" s="70"/>
    </row>
    <row r="11" spans="1:39" ht="15.75">
      <c r="A11" s="70">
        <v>1</v>
      </c>
      <c r="B11" s="70">
        <v>2</v>
      </c>
      <c r="C11" s="70">
        <v>3</v>
      </c>
      <c r="D11" s="70">
        <v>4</v>
      </c>
      <c r="E11" s="70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0">
        <v>16</v>
      </c>
      <c r="Q11" s="70">
        <v>17</v>
      </c>
      <c r="R11" s="70">
        <v>18</v>
      </c>
      <c r="S11" s="70">
        <v>19</v>
      </c>
      <c r="T11" s="70">
        <v>20</v>
      </c>
      <c r="U11" s="70">
        <v>21</v>
      </c>
      <c r="V11" s="70">
        <v>22</v>
      </c>
      <c r="W11" s="70">
        <v>23</v>
      </c>
      <c r="X11" s="70">
        <v>24</v>
      </c>
      <c r="Y11" s="70">
        <v>25</v>
      </c>
      <c r="Z11" s="70">
        <v>26</v>
      </c>
      <c r="AA11" s="70">
        <v>27</v>
      </c>
      <c r="AB11" s="70">
        <v>28</v>
      </c>
      <c r="AC11" s="11" t="s">
        <v>232</v>
      </c>
      <c r="AD11" s="11" t="s">
        <v>233</v>
      </c>
      <c r="AE11" s="11" t="s">
        <v>234</v>
      </c>
      <c r="AF11" s="11" t="s">
        <v>235</v>
      </c>
      <c r="AG11" s="11" t="s">
        <v>234</v>
      </c>
      <c r="AH11" s="11" t="s">
        <v>235</v>
      </c>
      <c r="AI11" s="11" t="s">
        <v>234</v>
      </c>
      <c r="AJ11" s="11" t="s">
        <v>235</v>
      </c>
      <c r="AK11" s="70">
        <v>30</v>
      </c>
      <c r="AL11" s="70">
        <v>31</v>
      </c>
      <c r="AM11" s="70">
        <v>32</v>
      </c>
    </row>
    <row r="12" spans="1:39" ht="15.75">
      <c r="A12" s="70">
        <v>0</v>
      </c>
      <c r="B12" s="70" t="s">
        <v>236</v>
      </c>
      <c r="C12" s="70"/>
      <c r="D12" s="70"/>
      <c r="E12" s="70"/>
      <c r="F12" s="70"/>
      <c r="G12" s="70"/>
      <c r="H12" s="12">
        <f>H13+H14+H15+H16+H17+H18</f>
        <v>1.6590513803680955</v>
      </c>
      <c r="I12" s="12">
        <f aca="true" t="shared" si="0" ref="I12:AL12">I13+I14+I15+I16+I17+I18</f>
        <v>0</v>
      </c>
      <c r="J12" s="12">
        <f t="shared" si="0"/>
        <v>0</v>
      </c>
      <c r="K12" s="12">
        <f t="shared" si="0"/>
        <v>14.911803333333335</v>
      </c>
      <c r="L12" s="12">
        <f t="shared" si="0"/>
        <v>1.1139999999999999</v>
      </c>
      <c r="M12" s="12">
        <f t="shared" si="0"/>
        <v>11.985828</v>
      </c>
      <c r="N12" s="12">
        <f t="shared" si="0"/>
        <v>1.8116666666666668</v>
      </c>
      <c r="O12" s="12">
        <f t="shared" si="0"/>
        <v>0</v>
      </c>
      <c r="P12" s="12">
        <f t="shared" si="0"/>
        <v>20.42211351833333</v>
      </c>
      <c r="Q12" s="12">
        <f t="shared" si="0"/>
        <v>0.536993</v>
      </c>
      <c r="R12" s="12">
        <f t="shared" si="0"/>
        <v>18.906377543333335</v>
      </c>
      <c r="S12" s="12">
        <f t="shared" si="0"/>
        <v>0</v>
      </c>
      <c r="T12" s="12">
        <f t="shared" si="0"/>
        <v>0</v>
      </c>
      <c r="U12" s="12">
        <f t="shared" si="0"/>
        <v>0</v>
      </c>
      <c r="V12" s="12">
        <f t="shared" si="0"/>
        <v>14.911803333333335</v>
      </c>
      <c r="W12" s="12">
        <f t="shared" si="0"/>
        <v>1.3956094069529625</v>
      </c>
      <c r="X12" s="12">
        <f t="shared" si="0"/>
        <v>7.020835</v>
      </c>
      <c r="Y12" s="12">
        <f t="shared" si="0"/>
        <v>0</v>
      </c>
      <c r="Z12" s="12">
        <f t="shared" si="0"/>
        <v>12.951666</v>
      </c>
      <c r="AA12" s="12">
        <f t="shared" si="0"/>
        <v>2.3218083333333333</v>
      </c>
      <c r="AB12" s="12">
        <f t="shared" si="0"/>
        <v>0.7225985</v>
      </c>
      <c r="AC12" s="12">
        <f t="shared" si="0"/>
        <v>2.9290819999999997</v>
      </c>
      <c r="AD12" s="12">
        <f t="shared" si="0"/>
        <v>2.806470808333333</v>
      </c>
      <c r="AE12" s="12">
        <f t="shared" si="0"/>
        <v>3.3825</v>
      </c>
      <c r="AF12" s="12">
        <f t="shared" si="0"/>
        <v>3.94137821</v>
      </c>
      <c r="AG12" s="12">
        <f t="shared" si="0"/>
        <v>3.535834</v>
      </c>
      <c r="AH12" s="12">
        <f t="shared" si="0"/>
        <v>3.525</v>
      </c>
      <c r="AI12" s="12">
        <f t="shared" si="0"/>
        <v>3.485001</v>
      </c>
      <c r="AJ12" s="12">
        <f t="shared" si="0"/>
        <v>3.485</v>
      </c>
      <c r="AK12" s="12">
        <f t="shared" si="0"/>
        <v>15.654225333333335</v>
      </c>
      <c r="AL12" s="12">
        <f t="shared" si="0"/>
        <v>15.643390333333334</v>
      </c>
      <c r="AM12" s="70"/>
    </row>
    <row r="13" spans="1:39" ht="15.75">
      <c r="A13" s="13" t="s">
        <v>148</v>
      </c>
      <c r="B13" s="14" t="s">
        <v>64</v>
      </c>
      <c r="C13" s="13" t="s">
        <v>58</v>
      </c>
      <c r="D13" s="13" t="s">
        <v>51</v>
      </c>
      <c r="E13" s="13" t="s">
        <v>51</v>
      </c>
      <c r="F13" s="13" t="s">
        <v>51</v>
      </c>
      <c r="G13" s="13" t="s">
        <v>51</v>
      </c>
      <c r="H13" s="15">
        <f>H20</f>
        <v>0</v>
      </c>
      <c r="I13" s="15">
        <f aca="true" t="shared" si="1" ref="I13:AL13">I20</f>
        <v>0</v>
      </c>
      <c r="J13" s="15">
        <f t="shared" si="1"/>
        <v>0</v>
      </c>
      <c r="K13" s="15">
        <f t="shared" si="1"/>
        <v>0</v>
      </c>
      <c r="L13" s="15">
        <f t="shared" si="1"/>
        <v>0</v>
      </c>
      <c r="M13" s="15">
        <f t="shared" si="1"/>
        <v>0</v>
      </c>
      <c r="N13" s="15">
        <f t="shared" si="1"/>
        <v>0</v>
      </c>
      <c r="O13" s="15">
        <f t="shared" si="1"/>
        <v>0</v>
      </c>
      <c r="P13" s="15">
        <f t="shared" si="1"/>
        <v>0</v>
      </c>
      <c r="Q13" s="15">
        <f t="shared" si="1"/>
        <v>0</v>
      </c>
      <c r="R13" s="15">
        <f t="shared" si="1"/>
        <v>0</v>
      </c>
      <c r="S13" s="15">
        <f t="shared" si="1"/>
        <v>0</v>
      </c>
      <c r="T13" s="15">
        <f t="shared" si="1"/>
        <v>0</v>
      </c>
      <c r="U13" s="15">
        <f t="shared" si="1"/>
        <v>0</v>
      </c>
      <c r="V13" s="15">
        <f t="shared" si="1"/>
        <v>0</v>
      </c>
      <c r="W13" s="15">
        <f t="shared" si="1"/>
        <v>0</v>
      </c>
      <c r="X13" s="15">
        <f t="shared" si="1"/>
        <v>0</v>
      </c>
      <c r="Y13" s="15">
        <f t="shared" si="1"/>
        <v>0</v>
      </c>
      <c r="Z13" s="15">
        <f t="shared" si="1"/>
        <v>0</v>
      </c>
      <c r="AA13" s="15">
        <f t="shared" si="1"/>
        <v>0</v>
      </c>
      <c r="AB13" s="15">
        <f t="shared" si="1"/>
        <v>0</v>
      </c>
      <c r="AC13" s="15">
        <f t="shared" si="1"/>
        <v>0</v>
      </c>
      <c r="AD13" s="15">
        <f t="shared" si="1"/>
        <v>0</v>
      </c>
      <c r="AE13" s="15">
        <f t="shared" si="1"/>
        <v>0</v>
      </c>
      <c r="AF13" s="15">
        <f t="shared" si="1"/>
        <v>0</v>
      </c>
      <c r="AG13" s="15">
        <f t="shared" si="1"/>
        <v>0</v>
      </c>
      <c r="AH13" s="15">
        <f t="shared" si="1"/>
        <v>0</v>
      </c>
      <c r="AI13" s="15">
        <f t="shared" si="1"/>
        <v>0</v>
      </c>
      <c r="AJ13" s="15">
        <f t="shared" si="1"/>
        <v>0</v>
      </c>
      <c r="AK13" s="15">
        <f t="shared" si="1"/>
        <v>0</v>
      </c>
      <c r="AL13" s="15">
        <f t="shared" si="1"/>
        <v>0</v>
      </c>
      <c r="AM13" s="15"/>
    </row>
    <row r="14" spans="1:39" ht="15.75">
      <c r="A14" s="13" t="s">
        <v>149</v>
      </c>
      <c r="B14" s="14" t="s">
        <v>65</v>
      </c>
      <c r="C14" s="13" t="s">
        <v>58</v>
      </c>
      <c r="D14" s="13" t="s">
        <v>51</v>
      </c>
      <c r="E14" s="13" t="s">
        <v>51</v>
      </c>
      <c r="F14" s="13" t="s">
        <v>51</v>
      </c>
      <c r="G14" s="13" t="s">
        <v>51</v>
      </c>
      <c r="H14" s="15">
        <f>H40</f>
        <v>1.6590513803680955</v>
      </c>
      <c r="I14" s="15">
        <f aca="true" t="shared" si="2" ref="I14:AL14">I40</f>
        <v>0</v>
      </c>
      <c r="J14" s="15">
        <f t="shared" si="2"/>
        <v>0</v>
      </c>
      <c r="K14" s="15">
        <f t="shared" si="2"/>
        <v>14.911803333333335</v>
      </c>
      <c r="L14" s="15">
        <f t="shared" si="2"/>
        <v>1.1139999999999999</v>
      </c>
      <c r="M14" s="15">
        <f t="shared" si="2"/>
        <v>11.985828</v>
      </c>
      <c r="N14" s="15">
        <f t="shared" si="2"/>
        <v>1.8116666666666668</v>
      </c>
      <c r="O14" s="15">
        <f t="shared" si="2"/>
        <v>0</v>
      </c>
      <c r="P14" s="15">
        <f t="shared" si="2"/>
        <v>20.42211351833333</v>
      </c>
      <c r="Q14" s="15">
        <f t="shared" si="2"/>
        <v>0.536993</v>
      </c>
      <c r="R14" s="15">
        <f t="shared" si="2"/>
        <v>18.906377543333335</v>
      </c>
      <c r="S14" s="15">
        <f t="shared" si="2"/>
        <v>0</v>
      </c>
      <c r="T14" s="15">
        <f t="shared" si="2"/>
        <v>0</v>
      </c>
      <c r="U14" s="15">
        <f t="shared" si="2"/>
        <v>0</v>
      </c>
      <c r="V14" s="15">
        <f t="shared" si="2"/>
        <v>14.911803333333335</v>
      </c>
      <c r="W14" s="15">
        <f t="shared" si="2"/>
        <v>1.3956094069529625</v>
      </c>
      <c r="X14" s="15">
        <f t="shared" si="2"/>
        <v>7.020835</v>
      </c>
      <c r="Y14" s="15">
        <f t="shared" si="2"/>
        <v>0</v>
      </c>
      <c r="Z14" s="15">
        <f t="shared" si="2"/>
        <v>12.951666</v>
      </c>
      <c r="AA14" s="15">
        <f t="shared" si="2"/>
        <v>2.3218083333333333</v>
      </c>
      <c r="AB14" s="15">
        <f t="shared" si="2"/>
        <v>0.7225985</v>
      </c>
      <c r="AC14" s="15">
        <f t="shared" si="2"/>
        <v>2.9290819999999997</v>
      </c>
      <c r="AD14" s="15">
        <f t="shared" si="2"/>
        <v>2.806470808333333</v>
      </c>
      <c r="AE14" s="15">
        <f t="shared" si="2"/>
        <v>3.3825</v>
      </c>
      <c r="AF14" s="15">
        <f t="shared" si="2"/>
        <v>3.94137821</v>
      </c>
      <c r="AG14" s="15">
        <f t="shared" si="2"/>
        <v>3.535834</v>
      </c>
      <c r="AH14" s="15">
        <f t="shared" si="2"/>
        <v>3.525</v>
      </c>
      <c r="AI14" s="15">
        <f t="shared" si="2"/>
        <v>3.485001</v>
      </c>
      <c r="AJ14" s="15">
        <f t="shared" si="2"/>
        <v>3.485</v>
      </c>
      <c r="AK14" s="15">
        <f t="shared" si="2"/>
        <v>15.654225333333335</v>
      </c>
      <c r="AL14" s="15">
        <f t="shared" si="2"/>
        <v>15.643390333333334</v>
      </c>
      <c r="AM14" s="15"/>
    </row>
    <row r="15" spans="1:39" ht="31.5" customHeight="1">
      <c r="A15" s="13" t="s">
        <v>150</v>
      </c>
      <c r="B15" s="14" t="s">
        <v>66</v>
      </c>
      <c r="C15" s="13" t="s">
        <v>58</v>
      </c>
      <c r="D15" s="13" t="s">
        <v>51</v>
      </c>
      <c r="E15" s="13" t="s">
        <v>51</v>
      </c>
      <c r="F15" s="13" t="s">
        <v>51</v>
      </c>
      <c r="G15" s="13" t="s">
        <v>51</v>
      </c>
      <c r="H15" s="15">
        <f aca="true" t="shared" si="3" ref="H15:AL15">H70</f>
        <v>0</v>
      </c>
      <c r="I15" s="15">
        <f t="shared" si="3"/>
        <v>0</v>
      </c>
      <c r="J15" s="15">
        <f t="shared" si="3"/>
        <v>0</v>
      </c>
      <c r="K15" s="15">
        <f t="shared" si="3"/>
        <v>0</v>
      </c>
      <c r="L15" s="15">
        <f t="shared" si="3"/>
        <v>0</v>
      </c>
      <c r="M15" s="15">
        <f t="shared" si="3"/>
        <v>0</v>
      </c>
      <c r="N15" s="15">
        <f t="shared" si="3"/>
        <v>0</v>
      </c>
      <c r="O15" s="15">
        <f t="shared" si="3"/>
        <v>0</v>
      </c>
      <c r="P15" s="15">
        <f t="shared" si="3"/>
        <v>0</v>
      </c>
      <c r="Q15" s="15">
        <f t="shared" si="3"/>
        <v>0</v>
      </c>
      <c r="R15" s="15">
        <f t="shared" si="3"/>
        <v>0</v>
      </c>
      <c r="S15" s="15">
        <f t="shared" si="3"/>
        <v>0</v>
      </c>
      <c r="T15" s="15">
        <f t="shared" si="3"/>
        <v>0</v>
      </c>
      <c r="U15" s="15">
        <f t="shared" si="3"/>
        <v>0</v>
      </c>
      <c r="V15" s="15">
        <f t="shared" si="3"/>
        <v>0</v>
      </c>
      <c r="W15" s="15">
        <f t="shared" si="3"/>
        <v>0</v>
      </c>
      <c r="X15" s="15">
        <f t="shared" si="3"/>
        <v>0</v>
      </c>
      <c r="Y15" s="15">
        <f t="shared" si="3"/>
        <v>0</v>
      </c>
      <c r="Z15" s="15">
        <f t="shared" si="3"/>
        <v>0</v>
      </c>
      <c r="AA15" s="15">
        <f t="shared" si="3"/>
        <v>0</v>
      </c>
      <c r="AB15" s="15">
        <f t="shared" si="3"/>
        <v>0</v>
      </c>
      <c r="AC15" s="15">
        <f t="shared" si="3"/>
        <v>0</v>
      </c>
      <c r="AD15" s="15">
        <f t="shared" si="3"/>
        <v>0</v>
      </c>
      <c r="AE15" s="15">
        <f t="shared" si="3"/>
        <v>0</v>
      </c>
      <c r="AF15" s="15">
        <f t="shared" si="3"/>
        <v>0</v>
      </c>
      <c r="AG15" s="15">
        <f t="shared" si="3"/>
        <v>0</v>
      </c>
      <c r="AH15" s="15">
        <f t="shared" si="3"/>
        <v>0</v>
      </c>
      <c r="AI15" s="15">
        <f t="shared" si="3"/>
        <v>0</v>
      </c>
      <c r="AJ15" s="15">
        <f t="shared" si="3"/>
        <v>0</v>
      </c>
      <c r="AK15" s="15">
        <f t="shared" si="3"/>
        <v>0</v>
      </c>
      <c r="AL15" s="15">
        <f t="shared" si="3"/>
        <v>0</v>
      </c>
      <c r="AM15" s="15"/>
    </row>
    <row r="16" spans="1:39" ht="15.75">
      <c r="A16" s="81" t="s">
        <v>151</v>
      </c>
      <c r="B16" s="82" t="s">
        <v>57</v>
      </c>
      <c r="C16" s="13" t="s">
        <v>58</v>
      </c>
      <c r="D16" s="81" t="s">
        <v>51</v>
      </c>
      <c r="E16" s="13" t="s">
        <v>51</v>
      </c>
      <c r="F16" s="81" t="s">
        <v>51</v>
      </c>
      <c r="G16" s="13" t="s">
        <v>51</v>
      </c>
      <c r="H16" s="83">
        <f aca="true" t="shared" si="4" ref="H16:AL18">H73</f>
        <v>0</v>
      </c>
      <c r="I16" s="83">
        <f t="shared" si="4"/>
        <v>0</v>
      </c>
      <c r="J16" s="83">
        <f t="shared" si="4"/>
        <v>0</v>
      </c>
      <c r="K16" s="83">
        <f t="shared" si="4"/>
        <v>0</v>
      </c>
      <c r="L16" s="83">
        <f t="shared" si="4"/>
        <v>0</v>
      </c>
      <c r="M16" s="83">
        <f t="shared" si="4"/>
        <v>0</v>
      </c>
      <c r="N16" s="83">
        <f t="shared" si="4"/>
        <v>0</v>
      </c>
      <c r="O16" s="83">
        <f t="shared" si="4"/>
        <v>0</v>
      </c>
      <c r="P16" s="83">
        <f t="shared" si="4"/>
        <v>0</v>
      </c>
      <c r="Q16" s="83">
        <f t="shared" si="4"/>
        <v>0</v>
      </c>
      <c r="R16" s="83">
        <f t="shared" si="4"/>
        <v>0</v>
      </c>
      <c r="S16" s="83">
        <f t="shared" si="4"/>
        <v>0</v>
      </c>
      <c r="T16" s="83">
        <f t="shared" si="4"/>
        <v>0</v>
      </c>
      <c r="U16" s="83">
        <f t="shared" si="4"/>
        <v>0</v>
      </c>
      <c r="V16" s="83">
        <f t="shared" si="4"/>
        <v>0</v>
      </c>
      <c r="W16" s="83">
        <f t="shared" si="4"/>
        <v>0</v>
      </c>
      <c r="X16" s="83">
        <f t="shared" si="4"/>
        <v>0</v>
      </c>
      <c r="Y16" s="83">
        <f t="shared" si="4"/>
        <v>0</v>
      </c>
      <c r="Z16" s="83">
        <f t="shared" si="4"/>
        <v>0</v>
      </c>
      <c r="AA16" s="83">
        <f t="shared" si="4"/>
        <v>0</v>
      </c>
      <c r="AB16" s="83">
        <f t="shared" si="4"/>
        <v>0</v>
      </c>
      <c r="AC16" s="83">
        <f t="shared" si="4"/>
        <v>0</v>
      </c>
      <c r="AD16" s="83">
        <f t="shared" si="4"/>
        <v>0</v>
      </c>
      <c r="AE16" s="83">
        <f t="shared" si="4"/>
        <v>0</v>
      </c>
      <c r="AF16" s="83">
        <f t="shared" si="4"/>
        <v>0</v>
      </c>
      <c r="AG16" s="83">
        <f t="shared" si="4"/>
        <v>0</v>
      </c>
      <c r="AH16" s="83">
        <f t="shared" si="4"/>
        <v>0</v>
      </c>
      <c r="AI16" s="83">
        <f t="shared" si="4"/>
        <v>0</v>
      </c>
      <c r="AJ16" s="83">
        <f t="shared" si="4"/>
        <v>0</v>
      </c>
      <c r="AK16" s="83">
        <f t="shared" si="4"/>
        <v>0</v>
      </c>
      <c r="AL16" s="83">
        <f t="shared" si="4"/>
        <v>0</v>
      </c>
      <c r="AM16" s="15"/>
    </row>
    <row r="17" spans="1:39" ht="18.75" customHeight="1">
      <c r="A17" s="81" t="s">
        <v>152</v>
      </c>
      <c r="B17" s="82" t="s">
        <v>67</v>
      </c>
      <c r="C17" s="13" t="s">
        <v>58</v>
      </c>
      <c r="D17" s="81" t="s">
        <v>51</v>
      </c>
      <c r="E17" s="13" t="s">
        <v>51</v>
      </c>
      <c r="F17" s="81" t="s">
        <v>51</v>
      </c>
      <c r="G17" s="13" t="s">
        <v>51</v>
      </c>
      <c r="H17" s="83">
        <f t="shared" si="4"/>
        <v>0</v>
      </c>
      <c r="I17" s="83">
        <f t="shared" si="4"/>
        <v>0</v>
      </c>
      <c r="J17" s="83">
        <f t="shared" si="4"/>
        <v>0</v>
      </c>
      <c r="K17" s="83">
        <f t="shared" si="4"/>
        <v>0</v>
      </c>
      <c r="L17" s="83">
        <f t="shared" si="4"/>
        <v>0</v>
      </c>
      <c r="M17" s="83">
        <f t="shared" si="4"/>
        <v>0</v>
      </c>
      <c r="N17" s="83">
        <f t="shared" si="4"/>
        <v>0</v>
      </c>
      <c r="O17" s="83">
        <f t="shared" si="4"/>
        <v>0</v>
      </c>
      <c r="P17" s="83">
        <f t="shared" si="4"/>
        <v>0</v>
      </c>
      <c r="Q17" s="83">
        <f t="shared" si="4"/>
        <v>0</v>
      </c>
      <c r="R17" s="83">
        <f t="shared" si="4"/>
        <v>0</v>
      </c>
      <c r="S17" s="83">
        <f t="shared" si="4"/>
        <v>0</v>
      </c>
      <c r="T17" s="83">
        <f t="shared" si="4"/>
        <v>0</v>
      </c>
      <c r="U17" s="83">
        <f t="shared" si="4"/>
        <v>0</v>
      </c>
      <c r="V17" s="83">
        <f t="shared" si="4"/>
        <v>0</v>
      </c>
      <c r="W17" s="83">
        <f t="shared" si="4"/>
        <v>0</v>
      </c>
      <c r="X17" s="83">
        <f t="shared" si="4"/>
        <v>0</v>
      </c>
      <c r="Y17" s="83">
        <f t="shared" si="4"/>
        <v>0</v>
      </c>
      <c r="Z17" s="83">
        <f t="shared" si="4"/>
        <v>0</v>
      </c>
      <c r="AA17" s="83">
        <f t="shared" si="4"/>
        <v>0</v>
      </c>
      <c r="AB17" s="83">
        <f t="shared" si="4"/>
        <v>0</v>
      </c>
      <c r="AC17" s="83">
        <f t="shared" si="4"/>
        <v>0</v>
      </c>
      <c r="AD17" s="83">
        <f t="shared" si="4"/>
        <v>0</v>
      </c>
      <c r="AE17" s="83">
        <f t="shared" si="4"/>
        <v>0</v>
      </c>
      <c r="AF17" s="83">
        <f t="shared" si="4"/>
        <v>0</v>
      </c>
      <c r="AG17" s="83">
        <f t="shared" si="4"/>
        <v>0</v>
      </c>
      <c r="AH17" s="83">
        <f t="shared" si="4"/>
        <v>0</v>
      </c>
      <c r="AI17" s="83">
        <f t="shared" si="4"/>
        <v>0</v>
      </c>
      <c r="AJ17" s="83">
        <f t="shared" si="4"/>
        <v>0</v>
      </c>
      <c r="AK17" s="83">
        <f t="shared" si="4"/>
        <v>0</v>
      </c>
      <c r="AL17" s="83">
        <f t="shared" si="4"/>
        <v>0</v>
      </c>
      <c r="AM17" s="15"/>
    </row>
    <row r="18" spans="1:39" ht="15.75">
      <c r="A18" s="81" t="s">
        <v>153</v>
      </c>
      <c r="B18" s="82" t="s">
        <v>68</v>
      </c>
      <c r="C18" s="13" t="s">
        <v>58</v>
      </c>
      <c r="D18" s="81" t="s">
        <v>51</v>
      </c>
      <c r="E18" s="13" t="s">
        <v>51</v>
      </c>
      <c r="F18" s="81" t="s">
        <v>51</v>
      </c>
      <c r="G18" s="13" t="s">
        <v>51</v>
      </c>
      <c r="H18" s="83">
        <f t="shared" si="4"/>
        <v>0</v>
      </c>
      <c r="I18" s="83">
        <f t="shared" si="4"/>
        <v>0</v>
      </c>
      <c r="J18" s="83">
        <f t="shared" si="4"/>
        <v>0</v>
      </c>
      <c r="K18" s="83">
        <f t="shared" si="4"/>
        <v>0</v>
      </c>
      <c r="L18" s="83">
        <f t="shared" si="4"/>
        <v>0</v>
      </c>
      <c r="M18" s="83">
        <f t="shared" si="4"/>
        <v>0</v>
      </c>
      <c r="N18" s="83">
        <f t="shared" si="4"/>
        <v>0</v>
      </c>
      <c r="O18" s="83">
        <f t="shared" si="4"/>
        <v>0</v>
      </c>
      <c r="P18" s="83">
        <f t="shared" si="4"/>
        <v>0</v>
      </c>
      <c r="Q18" s="83">
        <f t="shared" si="4"/>
        <v>0</v>
      </c>
      <c r="R18" s="83">
        <f t="shared" si="4"/>
        <v>0</v>
      </c>
      <c r="S18" s="83">
        <f t="shared" si="4"/>
        <v>0</v>
      </c>
      <c r="T18" s="83">
        <f t="shared" si="4"/>
        <v>0</v>
      </c>
      <c r="U18" s="83">
        <f t="shared" si="4"/>
        <v>0</v>
      </c>
      <c r="V18" s="83">
        <f t="shared" si="4"/>
        <v>0</v>
      </c>
      <c r="W18" s="83">
        <f t="shared" si="4"/>
        <v>0</v>
      </c>
      <c r="X18" s="83">
        <f t="shared" si="4"/>
        <v>0</v>
      </c>
      <c r="Y18" s="83">
        <f t="shared" si="4"/>
        <v>0</v>
      </c>
      <c r="Z18" s="83">
        <f t="shared" si="4"/>
        <v>0</v>
      </c>
      <c r="AA18" s="83">
        <f t="shared" si="4"/>
        <v>0</v>
      </c>
      <c r="AB18" s="83">
        <f t="shared" si="4"/>
        <v>0</v>
      </c>
      <c r="AC18" s="83">
        <f t="shared" si="4"/>
        <v>0</v>
      </c>
      <c r="AD18" s="83">
        <f t="shared" si="4"/>
        <v>0</v>
      </c>
      <c r="AE18" s="83">
        <f t="shared" si="4"/>
        <v>0</v>
      </c>
      <c r="AF18" s="83">
        <f t="shared" si="4"/>
        <v>0</v>
      </c>
      <c r="AG18" s="83">
        <f t="shared" si="4"/>
        <v>0</v>
      </c>
      <c r="AH18" s="83">
        <f t="shared" si="4"/>
        <v>0</v>
      </c>
      <c r="AI18" s="83">
        <f t="shared" si="4"/>
        <v>0</v>
      </c>
      <c r="AJ18" s="83">
        <f t="shared" si="4"/>
        <v>0</v>
      </c>
      <c r="AK18" s="83">
        <f t="shared" si="4"/>
        <v>0</v>
      </c>
      <c r="AL18" s="83">
        <f t="shared" si="4"/>
        <v>0</v>
      </c>
      <c r="AM18" s="15"/>
    </row>
    <row r="19" spans="1:39" ht="15.75">
      <c r="A19" s="81">
        <v>1</v>
      </c>
      <c r="B19" s="81" t="s">
        <v>118</v>
      </c>
      <c r="C19" s="13"/>
      <c r="D19" s="81"/>
      <c r="E19" s="13"/>
      <c r="F19" s="81"/>
      <c r="G19" s="13"/>
      <c r="H19" s="83">
        <f aca="true" t="shared" si="5" ref="H19:AL19">H20+H40+H70+H74+H75</f>
        <v>1.6590513803680955</v>
      </c>
      <c r="I19" s="83">
        <f t="shared" si="5"/>
        <v>0</v>
      </c>
      <c r="J19" s="83">
        <f t="shared" si="5"/>
        <v>0</v>
      </c>
      <c r="K19" s="83">
        <f t="shared" si="5"/>
        <v>14.911803333333335</v>
      </c>
      <c r="L19" s="83">
        <f t="shared" si="5"/>
        <v>1.1139999999999999</v>
      </c>
      <c r="M19" s="83">
        <f t="shared" si="5"/>
        <v>11.985828</v>
      </c>
      <c r="N19" s="83">
        <f t="shared" si="5"/>
        <v>1.8116666666666668</v>
      </c>
      <c r="O19" s="83">
        <f t="shared" si="5"/>
        <v>0</v>
      </c>
      <c r="P19" s="83">
        <f t="shared" si="5"/>
        <v>20.42211351833333</v>
      </c>
      <c r="Q19" s="83">
        <f t="shared" si="5"/>
        <v>0.536993</v>
      </c>
      <c r="R19" s="83">
        <f t="shared" si="5"/>
        <v>18.906377543333335</v>
      </c>
      <c r="S19" s="83">
        <f t="shared" si="5"/>
        <v>0</v>
      </c>
      <c r="T19" s="83">
        <f t="shared" si="5"/>
        <v>0</v>
      </c>
      <c r="U19" s="83">
        <f t="shared" si="5"/>
        <v>0</v>
      </c>
      <c r="V19" s="83">
        <f t="shared" si="5"/>
        <v>14.911803333333335</v>
      </c>
      <c r="W19" s="83">
        <f t="shared" si="5"/>
        <v>1.3956094069529625</v>
      </c>
      <c r="X19" s="83">
        <f t="shared" si="5"/>
        <v>7.020835</v>
      </c>
      <c r="Y19" s="83">
        <f t="shared" si="5"/>
        <v>0</v>
      </c>
      <c r="Z19" s="83">
        <f t="shared" si="5"/>
        <v>12.951666</v>
      </c>
      <c r="AA19" s="83">
        <f t="shared" si="5"/>
        <v>2.3218083333333333</v>
      </c>
      <c r="AB19" s="83">
        <f t="shared" si="5"/>
        <v>0.7225985</v>
      </c>
      <c r="AC19" s="83">
        <f t="shared" si="5"/>
        <v>2.9290819999999997</v>
      </c>
      <c r="AD19" s="83">
        <f>AD20+AD40+AD70+AD74+AD75</f>
        <v>2.806470808333333</v>
      </c>
      <c r="AE19" s="83">
        <f t="shared" si="5"/>
        <v>3.3825</v>
      </c>
      <c r="AF19" s="83">
        <f t="shared" si="5"/>
        <v>3.94137821</v>
      </c>
      <c r="AG19" s="83">
        <f t="shared" si="5"/>
        <v>3.535834</v>
      </c>
      <c r="AH19" s="83">
        <f t="shared" si="5"/>
        <v>3.525</v>
      </c>
      <c r="AI19" s="83">
        <f t="shared" si="5"/>
        <v>3.485001</v>
      </c>
      <c r="AJ19" s="83">
        <f t="shared" si="5"/>
        <v>3.485</v>
      </c>
      <c r="AK19" s="83">
        <f t="shared" si="5"/>
        <v>15.654225333333335</v>
      </c>
      <c r="AL19" s="83">
        <f t="shared" si="5"/>
        <v>15.643390333333334</v>
      </c>
      <c r="AM19" s="15"/>
    </row>
    <row r="20" spans="1:39" ht="15.75">
      <c r="A20" s="13" t="s">
        <v>185</v>
      </c>
      <c r="B20" s="14" t="s">
        <v>518</v>
      </c>
      <c r="C20" s="13" t="s">
        <v>58</v>
      </c>
      <c r="D20" s="13" t="s">
        <v>51</v>
      </c>
      <c r="E20" s="13" t="s">
        <v>51</v>
      </c>
      <c r="F20" s="13" t="s">
        <v>51</v>
      </c>
      <c r="G20" s="13" t="s">
        <v>51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/>
    </row>
    <row r="21" spans="1:39" ht="20.25" customHeight="1">
      <c r="A21" s="13" t="s">
        <v>186</v>
      </c>
      <c r="B21" s="14" t="s">
        <v>519</v>
      </c>
      <c r="C21" s="13" t="s">
        <v>58</v>
      </c>
      <c r="D21" s="13" t="s">
        <v>51</v>
      </c>
      <c r="E21" s="13" t="s">
        <v>51</v>
      </c>
      <c r="F21" s="13" t="s">
        <v>51</v>
      </c>
      <c r="G21" s="13" t="s">
        <v>51</v>
      </c>
      <c r="H21" s="15" t="s">
        <v>51</v>
      </c>
      <c r="I21" s="15" t="s">
        <v>51</v>
      </c>
      <c r="J21" s="15" t="s">
        <v>51</v>
      </c>
      <c r="K21" s="15" t="s">
        <v>51</v>
      </c>
      <c r="L21" s="15" t="s">
        <v>51</v>
      </c>
      <c r="M21" s="15" t="s">
        <v>51</v>
      </c>
      <c r="N21" s="15" t="s">
        <v>51</v>
      </c>
      <c r="O21" s="15" t="s">
        <v>51</v>
      </c>
      <c r="P21" s="15" t="s">
        <v>51</v>
      </c>
      <c r="Q21" s="15" t="s">
        <v>51</v>
      </c>
      <c r="R21" s="15" t="s">
        <v>51</v>
      </c>
      <c r="S21" s="15" t="s">
        <v>51</v>
      </c>
      <c r="T21" s="15" t="s">
        <v>51</v>
      </c>
      <c r="U21" s="15" t="s">
        <v>51</v>
      </c>
      <c r="V21" s="15" t="s">
        <v>51</v>
      </c>
      <c r="W21" s="15" t="s">
        <v>51</v>
      </c>
      <c r="X21" s="15" t="s">
        <v>51</v>
      </c>
      <c r="Y21" s="15" t="s">
        <v>51</v>
      </c>
      <c r="Z21" s="15" t="s">
        <v>51</v>
      </c>
      <c r="AA21" s="15" t="s">
        <v>51</v>
      </c>
      <c r="AB21" s="15" t="s">
        <v>51</v>
      </c>
      <c r="AC21" s="15" t="s">
        <v>51</v>
      </c>
      <c r="AD21" s="15" t="s">
        <v>51</v>
      </c>
      <c r="AE21" s="15" t="s">
        <v>51</v>
      </c>
      <c r="AF21" s="15" t="s">
        <v>51</v>
      </c>
      <c r="AG21" s="15" t="s">
        <v>51</v>
      </c>
      <c r="AH21" s="15" t="s">
        <v>51</v>
      </c>
      <c r="AI21" s="15" t="s">
        <v>51</v>
      </c>
      <c r="AJ21" s="15" t="s">
        <v>51</v>
      </c>
      <c r="AK21" s="15" t="s">
        <v>51</v>
      </c>
      <c r="AL21" s="15" t="s">
        <v>51</v>
      </c>
      <c r="AM21" s="15"/>
    </row>
    <row r="22" spans="1:39" ht="29.25" customHeight="1">
      <c r="A22" s="13" t="s">
        <v>558</v>
      </c>
      <c r="B22" s="14" t="s">
        <v>71</v>
      </c>
      <c r="C22" s="13" t="s">
        <v>58</v>
      </c>
      <c r="D22" s="13" t="s">
        <v>51</v>
      </c>
      <c r="E22" s="13" t="s">
        <v>51</v>
      </c>
      <c r="F22" s="13" t="s">
        <v>51</v>
      </c>
      <c r="G22" s="13" t="s">
        <v>51</v>
      </c>
      <c r="H22" s="15" t="s">
        <v>51</v>
      </c>
      <c r="I22" s="15" t="s">
        <v>51</v>
      </c>
      <c r="J22" s="15" t="s">
        <v>51</v>
      </c>
      <c r="K22" s="15" t="s">
        <v>51</v>
      </c>
      <c r="L22" s="15" t="s">
        <v>51</v>
      </c>
      <c r="M22" s="15" t="s">
        <v>51</v>
      </c>
      <c r="N22" s="15" t="s">
        <v>51</v>
      </c>
      <c r="O22" s="15" t="s">
        <v>51</v>
      </c>
      <c r="P22" s="15" t="s">
        <v>51</v>
      </c>
      <c r="Q22" s="15" t="s">
        <v>51</v>
      </c>
      <c r="R22" s="15" t="s">
        <v>51</v>
      </c>
      <c r="S22" s="15" t="s">
        <v>51</v>
      </c>
      <c r="T22" s="15" t="s">
        <v>51</v>
      </c>
      <c r="U22" s="15" t="s">
        <v>51</v>
      </c>
      <c r="V22" s="15" t="s">
        <v>51</v>
      </c>
      <c r="W22" s="15" t="s">
        <v>51</v>
      </c>
      <c r="X22" s="15" t="s">
        <v>51</v>
      </c>
      <c r="Y22" s="15" t="s">
        <v>51</v>
      </c>
      <c r="Z22" s="15" t="s">
        <v>51</v>
      </c>
      <c r="AA22" s="15" t="s">
        <v>51</v>
      </c>
      <c r="AB22" s="15" t="s">
        <v>51</v>
      </c>
      <c r="AC22" s="15" t="s">
        <v>51</v>
      </c>
      <c r="AD22" s="15" t="s">
        <v>51</v>
      </c>
      <c r="AE22" s="15" t="s">
        <v>51</v>
      </c>
      <c r="AF22" s="15" t="s">
        <v>51</v>
      </c>
      <c r="AG22" s="15" t="s">
        <v>51</v>
      </c>
      <c r="AH22" s="15" t="s">
        <v>51</v>
      </c>
      <c r="AI22" s="15" t="s">
        <v>51</v>
      </c>
      <c r="AJ22" s="15" t="s">
        <v>51</v>
      </c>
      <c r="AK22" s="15" t="s">
        <v>51</v>
      </c>
      <c r="AL22" s="15" t="s">
        <v>51</v>
      </c>
      <c r="AM22" s="15"/>
    </row>
    <row r="23" spans="1:39" ht="24.75" customHeight="1">
      <c r="A23" s="13" t="s">
        <v>559</v>
      </c>
      <c r="B23" s="14" t="s">
        <v>73</v>
      </c>
      <c r="C23" s="13" t="s">
        <v>58</v>
      </c>
      <c r="D23" s="13" t="s">
        <v>51</v>
      </c>
      <c r="E23" s="13" t="s">
        <v>51</v>
      </c>
      <c r="F23" s="13" t="s">
        <v>51</v>
      </c>
      <c r="G23" s="13" t="s">
        <v>51</v>
      </c>
      <c r="H23" s="15" t="s">
        <v>51</v>
      </c>
      <c r="I23" s="15" t="s">
        <v>51</v>
      </c>
      <c r="J23" s="15" t="s">
        <v>51</v>
      </c>
      <c r="K23" s="15" t="s">
        <v>51</v>
      </c>
      <c r="L23" s="15" t="s">
        <v>51</v>
      </c>
      <c r="M23" s="15" t="s">
        <v>51</v>
      </c>
      <c r="N23" s="15" t="s">
        <v>51</v>
      </c>
      <c r="O23" s="15" t="s">
        <v>51</v>
      </c>
      <c r="P23" s="15" t="s">
        <v>51</v>
      </c>
      <c r="Q23" s="15" t="s">
        <v>51</v>
      </c>
      <c r="R23" s="15" t="s">
        <v>51</v>
      </c>
      <c r="S23" s="15" t="s">
        <v>51</v>
      </c>
      <c r="T23" s="15" t="s">
        <v>51</v>
      </c>
      <c r="U23" s="15" t="s">
        <v>51</v>
      </c>
      <c r="V23" s="15" t="s">
        <v>51</v>
      </c>
      <c r="W23" s="15" t="s">
        <v>51</v>
      </c>
      <c r="X23" s="15" t="s">
        <v>51</v>
      </c>
      <c r="Y23" s="15" t="s">
        <v>51</v>
      </c>
      <c r="Z23" s="15" t="s">
        <v>51</v>
      </c>
      <c r="AA23" s="15" t="s">
        <v>51</v>
      </c>
      <c r="AB23" s="15" t="s">
        <v>51</v>
      </c>
      <c r="AC23" s="15" t="s">
        <v>51</v>
      </c>
      <c r="AD23" s="15" t="s">
        <v>51</v>
      </c>
      <c r="AE23" s="15" t="s">
        <v>51</v>
      </c>
      <c r="AF23" s="15" t="s">
        <v>51</v>
      </c>
      <c r="AG23" s="15" t="s">
        <v>51</v>
      </c>
      <c r="AH23" s="15" t="s">
        <v>51</v>
      </c>
      <c r="AI23" s="15" t="s">
        <v>51</v>
      </c>
      <c r="AJ23" s="15" t="s">
        <v>51</v>
      </c>
      <c r="AK23" s="15" t="s">
        <v>51</v>
      </c>
      <c r="AL23" s="15" t="s">
        <v>51</v>
      </c>
      <c r="AM23" s="15"/>
    </row>
    <row r="24" spans="1:39" ht="27.75" customHeight="1">
      <c r="A24" s="13" t="s">
        <v>560</v>
      </c>
      <c r="B24" s="14" t="s">
        <v>520</v>
      </c>
      <c r="C24" s="13" t="s">
        <v>58</v>
      </c>
      <c r="D24" s="13" t="s">
        <v>51</v>
      </c>
      <c r="E24" s="13" t="s">
        <v>51</v>
      </c>
      <c r="F24" s="13" t="s">
        <v>51</v>
      </c>
      <c r="G24" s="13" t="s">
        <v>51</v>
      </c>
      <c r="H24" s="15" t="s">
        <v>51</v>
      </c>
      <c r="I24" s="15" t="s">
        <v>51</v>
      </c>
      <c r="J24" s="15" t="s">
        <v>51</v>
      </c>
      <c r="K24" s="15" t="s">
        <v>51</v>
      </c>
      <c r="L24" s="15" t="s">
        <v>51</v>
      </c>
      <c r="M24" s="15" t="s">
        <v>51</v>
      </c>
      <c r="N24" s="15" t="s">
        <v>51</v>
      </c>
      <c r="O24" s="15" t="s">
        <v>51</v>
      </c>
      <c r="P24" s="15" t="s">
        <v>51</v>
      </c>
      <c r="Q24" s="15" t="s">
        <v>51</v>
      </c>
      <c r="R24" s="15" t="s">
        <v>51</v>
      </c>
      <c r="S24" s="15" t="s">
        <v>51</v>
      </c>
      <c r="T24" s="15" t="s">
        <v>51</v>
      </c>
      <c r="U24" s="15" t="s">
        <v>51</v>
      </c>
      <c r="V24" s="15" t="s">
        <v>51</v>
      </c>
      <c r="W24" s="15" t="s">
        <v>51</v>
      </c>
      <c r="X24" s="15" t="s">
        <v>51</v>
      </c>
      <c r="Y24" s="15" t="s">
        <v>51</v>
      </c>
      <c r="Z24" s="15" t="s">
        <v>51</v>
      </c>
      <c r="AA24" s="15" t="s">
        <v>51</v>
      </c>
      <c r="AB24" s="15" t="s">
        <v>51</v>
      </c>
      <c r="AC24" s="15" t="s">
        <v>51</v>
      </c>
      <c r="AD24" s="15" t="s">
        <v>51</v>
      </c>
      <c r="AE24" s="15" t="s">
        <v>51</v>
      </c>
      <c r="AF24" s="15" t="s">
        <v>51</v>
      </c>
      <c r="AG24" s="15" t="s">
        <v>51</v>
      </c>
      <c r="AH24" s="15" t="s">
        <v>51</v>
      </c>
      <c r="AI24" s="15" t="s">
        <v>51</v>
      </c>
      <c r="AJ24" s="15" t="s">
        <v>51</v>
      </c>
      <c r="AK24" s="15" t="s">
        <v>51</v>
      </c>
      <c r="AL24" s="15" t="s">
        <v>51</v>
      </c>
      <c r="AM24" s="15"/>
    </row>
    <row r="25" spans="1:39" ht="17.25" customHeight="1">
      <c r="A25" s="13" t="s">
        <v>72</v>
      </c>
      <c r="B25" s="14" t="s">
        <v>513</v>
      </c>
      <c r="C25" s="13" t="s">
        <v>112</v>
      </c>
      <c r="D25" s="13" t="s">
        <v>51</v>
      </c>
      <c r="E25" s="13" t="s">
        <v>51</v>
      </c>
      <c r="F25" s="13" t="s">
        <v>51</v>
      </c>
      <c r="G25" s="13" t="s">
        <v>51</v>
      </c>
      <c r="H25" s="15" t="s">
        <v>51</v>
      </c>
      <c r="I25" s="15" t="s">
        <v>51</v>
      </c>
      <c r="J25" s="15" t="s">
        <v>51</v>
      </c>
      <c r="K25" s="15" t="s">
        <v>51</v>
      </c>
      <c r="L25" s="15" t="s">
        <v>51</v>
      </c>
      <c r="M25" s="15" t="s">
        <v>51</v>
      </c>
      <c r="N25" s="15" t="s">
        <v>51</v>
      </c>
      <c r="O25" s="15" t="s">
        <v>51</v>
      </c>
      <c r="P25" s="15" t="s">
        <v>51</v>
      </c>
      <c r="Q25" s="15" t="s">
        <v>51</v>
      </c>
      <c r="R25" s="15" t="s">
        <v>51</v>
      </c>
      <c r="S25" s="15" t="s">
        <v>51</v>
      </c>
      <c r="T25" s="15" t="s">
        <v>51</v>
      </c>
      <c r="U25" s="15" t="s">
        <v>51</v>
      </c>
      <c r="V25" s="15" t="s">
        <v>51</v>
      </c>
      <c r="W25" s="15" t="s">
        <v>51</v>
      </c>
      <c r="X25" s="15" t="s">
        <v>51</v>
      </c>
      <c r="Y25" s="15" t="s">
        <v>51</v>
      </c>
      <c r="Z25" s="15" t="s">
        <v>51</v>
      </c>
      <c r="AA25" s="15" t="s">
        <v>51</v>
      </c>
      <c r="AB25" s="15" t="s">
        <v>51</v>
      </c>
      <c r="AC25" s="15" t="s">
        <v>51</v>
      </c>
      <c r="AD25" s="15" t="s">
        <v>51</v>
      </c>
      <c r="AE25" s="15" t="s">
        <v>51</v>
      </c>
      <c r="AF25" s="15" t="s">
        <v>51</v>
      </c>
      <c r="AG25" s="15" t="s">
        <v>51</v>
      </c>
      <c r="AH25" s="15" t="s">
        <v>51</v>
      </c>
      <c r="AI25" s="15" t="s">
        <v>51</v>
      </c>
      <c r="AJ25" s="15" t="s">
        <v>51</v>
      </c>
      <c r="AK25" s="15" t="s">
        <v>51</v>
      </c>
      <c r="AL25" s="15" t="s">
        <v>51</v>
      </c>
      <c r="AM25" s="15"/>
    </row>
    <row r="26" spans="1:39" ht="30.75" customHeight="1">
      <c r="A26" s="13" t="s">
        <v>157</v>
      </c>
      <c r="B26" s="84" t="s">
        <v>521</v>
      </c>
      <c r="C26" s="13" t="s">
        <v>58</v>
      </c>
      <c r="D26" s="91" t="s">
        <v>51</v>
      </c>
      <c r="E26" s="13" t="s">
        <v>51</v>
      </c>
      <c r="F26" s="91" t="s">
        <v>51</v>
      </c>
      <c r="G26" s="13" t="s">
        <v>51</v>
      </c>
      <c r="H26" s="15" t="s">
        <v>51</v>
      </c>
      <c r="I26" s="15" t="s">
        <v>51</v>
      </c>
      <c r="J26" s="15" t="s">
        <v>51</v>
      </c>
      <c r="K26" s="15" t="s">
        <v>51</v>
      </c>
      <c r="L26" s="15" t="s">
        <v>51</v>
      </c>
      <c r="M26" s="15" t="s">
        <v>51</v>
      </c>
      <c r="N26" s="15" t="s">
        <v>51</v>
      </c>
      <c r="O26" s="15" t="s">
        <v>51</v>
      </c>
      <c r="P26" s="15" t="s">
        <v>51</v>
      </c>
      <c r="Q26" s="15" t="s">
        <v>51</v>
      </c>
      <c r="R26" s="15" t="s">
        <v>51</v>
      </c>
      <c r="S26" s="15" t="s">
        <v>51</v>
      </c>
      <c r="T26" s="15" t="s">
        <v>51</v>
      </c>
      <c r="U26" s="15" t="s">
        <v>51</v>
      </c>
      <c r="V26" s="15" t="s">
        <v>51</v>
      </c>
      <c r="W26" s="15" t="s">
        <v>51</v>
      </c>
      <c r="X26" s="15" t="s">
        <v>51</v>
      </c>
      <c r="Y26" s="15" t="s">
        <v>51</v>
      </c>
      <c r="Z26" s="15" t="s">
        <v>51</v>
      </c>
      <c r="AA26" s="15" t="s">
        <v>51</v>
      </c>
      <c r="AB26" s="15" t="s">
        <v>51</v>
      </c>
      <c r="AC26" s="15" t="s">
        <v>51</v>
      </c>
      <c r="AD26" s="15" t="s">
        <v>51</v>
      </c>
      <c r="AE26" s="15" t="s">
        <v>51</v>
      </c>
      <c r="AF26" s="15" t="s">
        <v>51</v>
      </c>
      <c r="AG26" s="15" t="s">
        <v>51</v>
      </c>
      <c r="AH26" s="15" t="s">
        <v>51</v>
      </c>
      <c r="AI26" s="15" t="s">
        <v>51</v>
      </c>
      <c r="AJ26" s="15" t="s">
        <v>51</v>
      </c>
      <c r="AK26" s="15" t="s">
        <v>51</v>
      </c>
      <c r="AL26" s="15" t="s">
        <v>51</v>
      </c>
      <c r="AM26" s="15"/>
    </row>
    <row r="27" spans="1:39" ht="24.75" customHeight="1">
      <c r="A27" s="13" t="s">
        <v>158</v>
      </c>
      <c r="B27" s="14" t="s">
        <v>516</v>
      </c>
      <c r="C27" s="13" t="s">
        <v>58</v>
      </c>
      <c r="D27" s="13" t="s">
        <v>51</v>
      </c>
      <c r="E27" s="13" t="s">
        <v>51</v>
      </c>
      <c r="F27" s="13" t="s">
        <v>51</v>
      </c>
      <c r="G27" s="13" t="s">
        <v>51</v>
      </c>
      <c r="H27" s="15" t="s">
        <v>51</v>
      </c>
      <c r="I27" s="15" t="s">
        <v>51</v>
      </c>
      <c r="J27" s="15" t="s">
        <v>51</v>
      </c>
      <c r="K27" s="15" t="s">
        <v>51</v>
      </c>
      <c r="L27" s="15" t="s">
        <v>51</v>
      </c>
      <c r="M27" s="15" t="s">
        <v>51</v>
      </c>
      <c r="N27" s="15" t="s">
        <v>51</v>
      </c>
      <c r="O27" s="15" t="s">
        <v>51</v>
      </c>
      <c r="P27" s="15" t="s">
        <v>51</v>
      </c>
      <c r="Q27" s="15" t="s">
        <v>51</v>
      </c>
      <c r="R27" s="15" t="s">
        <v>51</v>
      </c>
      <c r="S27" s="15" t="s">
        <v>51</v>
      </c>
      <c r="T27" s="15" t="s">
        <v>51</v>
      </c>
      <c r="U27" s="15" t="s">
        <v>51</v>
      </c>
      <c r="V27" s="15" t="s">
        <v>51</v>
      </c>
      <c r="W27" s="15" t="s">
        <v>51</v>
      </c>
      <c r="X27" s="15" t="s">
        <v>51</v>
      </c>
      <c r="Y27" s="15" t="s">
        <v>51</v>
      </c>
      <c r="Z27" s="15" t="s">
        <v>51</v>
      </c>
      <c r="AA27" s="15" t="s">
        <v>51</v>
      </c>
      <c r="AB27" s="15" t="s">
        <v>51</v>
      </c>
      <c r="AC27" s="15" t="s">
        <v>51</v>
      </c>
      <c r="AD27" s="15" t="s">
        <v>51</v>
      </c>
      <c r="AE27" s="15" t="s">
        <v>51</v>
      </c>
      <c r="AF27" s="15" t="s">
        <v>51</v>
      </c>
      <c r="AG27" s="15" t="s">
        <v>51</v>
      </c>
      <c r="AH27" s="15" t="s">
        <v>51</v>
      </c>
      <c r="AI27" s="15" t="s">
        <v>51</v>
      </c>
      <c r="AJ27" s="15" t="s">
        <v>51</v>
      </c>
      <c r="AK27" s="15" t="s">
        <v>51</v>
      </c>
      <c r="AL27" s="15" t="s">
        <v>51</v>
      </c>
      <c r="AM27" s="15"/>
    </row>
    <row r="28" spans="1:39" ht="25.5" customHeight="1">
      <c r="A28" s="13" t="s">
        <v>74</v>
      </c>
      <c r="B28" s="14" t="s">
        <v>522</v>
      </c>
      <c r="C28" s="13" t="s">
        <v>58</v>
      </c>
      <c r="D28" s="13" t="s">
        <v>51</v>
      </c>
      <c r="E28" s="13" t="s">
        <v>51</v>
      </c>
      <c r="F28" s="13" t="s">
        <v>51</v>
      </c>
      <c r="G28" s="13" t="s">
        <v>51</v>
      </c>
      <c r="H28" s="15" t="s">
        <v>51</v>
      </c>
      <c r="I28" s="15" t="s">
        <v>51</v>
      </c>
      <c r="J28" s="15" t="s">
        <v>51</v>
      </c>
      <c r="K28" s="15" t="s">
        <v>51</v>
      </c>
      <c r="L28" s="15" t="s">
        <v>51</v>
      </c>
      <c r="M28" s="15" t="s">
        <v>51</v>
      </c>
      <c r="N28" s="15" t="s">
        <v>51</v>
      </c>
      <c r="O28" s="15" t="s">
        <v>51</v>
      </c>
      <c r="P28" s="15" t="s">
        <v>51</v>
      </c>
      <c r="Q28" s="15" t="s">
        <v>51</v>
      </c>
      <c r="R28" s="15" t="s">
        <v>51</v>
      </c>
      <c r="S28" s="15" t="s">
        <v>51</v>
      </c>
      <c r="T28" s="15" t="s">
        <v>51</v>
      </c>
      <c r="U28" s="15" t="s">
        <v>51</v>
      </c>
      <c r="V28" s="15" t="s">
        <v>51</v>
      </c>
      <c r="W28" s="15" t="s">
        <v>51</v>
      </c>
      <c r="X28" s="15" t="s">
        <v>51</v>
      </c>
      <c r="Y28" s="15" t="s">
        <v>51</v>
      </c>
      <c r="Z28" s="15" t="s">
        <v>51</v>
      </c>
      <c r="AA28" s="15" t="s">
        <v>51</v>
      </c>
      <c r="AB28" s="15" t="s">
        <v>51</v>
      </c>
      <c r="AC28" s="15" t="s">
        <v>51</v>
      </c>
      <c r="AD28" s="15" t="s">
        <v>51</v>
      </c>
      <c r="AE28" s="15" t="s">
        <v>51</v>
      </c>
      <c r="AF28" s="15" t="s">
        <v>51</v>
      </c>
      <c r="AG28" s="15" t="s">
        <v>51</v>
      </c>
      <c r="AH28" s="15" t="s">
        <v>51</v>
      </c>
      <c r="AI28" s="15" t="s">
        <v>51</v>
      </c>
      <c r="AJ28" s="15" t="s">
        <v>51</v>
      </c>
      <c r="AK28" s="15" t="s">
        <v>51</v>
      </c>
      <c r="AL28" s="15" t="s">
        <v>51</v>
      </c>
      <c r="AM28" s="15"/>
    </row>
    <row r="29" spans="1:39" ht="18.75" customHeight="1">
      <c r="A29" s="13" t="s">
        <v>187</v>
      </c>
      <c r="B29" s="14" t="s">
        <v>83</v>
      </c>
      <c r="C29" s="13" t="s">
        <v>58</v>
      </c>
      <c r="D29" s="13" t="s">
        <v>51</v>
      </c>
      <c r="E29" s="13" t="s">
        <v>51</v>
      </c>
      <c r="F29" s="13" t="s">
        <v>51</v>
      </c>
      <c r="G29" s="13" t="s">
        <v>51</v>
      </c>
      <c r="H29" s="15" t="s">
        <v>51</v>
      </c>
      <c r="I29" s="15" t="s">
        <v>51</v>
      </c>
      <c r="J29" s="15" t="s">
        <v>51</v>
      </c>
      <c r="K29" s="15" t="s">
        <v>51</v>
      </c>
      <c r="L29" s="15" t="s">
        <v>51</v>
      </c>
      <c r="M29" s="15" t="s">
        <v>51</v>
      </c>
      <c r="N29" s="15" t="s">
        <v>51</v>
      </c>
      <c r="O29" s="15" t="s">
        <v>51</v>
      </c>
      <c r="P29" s="15" t="s">
        <v>51</v>
      </c>
      <c r="Q29" s="15" t="s">
        <v>51</v>
      </c>
      <c r="R29" s="15" t="s">
        <v>51</v>
      </c>
      <c r="S29" s="15" t="s">
        <v>51</v>
      </c>
      <c r="T29" s="15" t="s">
        <v>51</v>
      </c>
      <c r="U29" s="15" t="s">
        <v>51</v>
      </c>
      <c r="V29" s="15" t="s">
        <v>51</v>
      </c>
      <c r="W29" s="15" t="s">
        <v>51</v>
      </c>
      <c r="X29" s="15" t="s">
        <v>51</v>
      </c>
      <c r="Y29" s="15" t="s">
        <v>51</v>
      </c>
      <c r="Z29" s="15" t="s">
        <v>51</v>
      </c>
      <c r="AA29" s="15" t="s">
        <v>51</v>
      </c>
      <c r="AB29" s="15" t="s">
        <v>51</v>
      </c>
      <c r="AC29" s="15" t="s">
        <v>51</v>
      </c>
      <c r="AD29" s="15" t="s">
        <v>51</v>
      </c>
      <c r="AE29" s="15" t="s">
        <v>51</v>
      </c>
      <c r="AF29" s="15" t="s">
        <v>51</v>
      </c>
      <c r="AG29" s="15" t="s">
        <v>51</v>
      </c>
      <c r="AH29" s="15" t="s">
        <v>51</v>
      </c>
      <c r="AI29" s="15" t="s">
        <v>51</v>
      </c>
      <c r="AJ29" s="15" t="s">
        <v>51</v>
      </c>
      <c r="AK29" s="15" t="s">
        <v>51</v>
      </c>
      <c r="AL29" s="15" t="s">
        <v>51</v>
      </c>
      <c r="AM29" s="15"/>
    </row>
    <row r="30" spans="1:39" ht="44.25" customHeight="1">
      <c r="A30" s="13" t="s">
        <v>187</v>
      </c>
      <c r="B30" s="14" t="s">
        <v>514</v>
      </c>
      <c r="C30" s="13" t="s">
        <v>58</v>
      </c>
      <c r="D30" s="13" t="s">
        <v>51</v>
      </c>
      <c r="E30" s="13" t="s">
        <v>51</v>
      </c>
      <c r="F30" s="13" t="s">
        <v>51</v>
      </c>
      <c r="G30" s="13" t="s">
        <v>51</v>
      </c>
      <c r="H30" s="15" t="s">
        <v>51</v>
      </c>
      <c r="I30" s="15" t="s">
        <v>51</v>
      </c>
      <c r="J30" s="15" t="s">
        <v>51</v>
      </c>
      <c r="K30" s="15" t="s">
        <v>51</v>
      </c>
      <c r="L30" s="15" t="s">
        <v>51</v>
      </c>
      <c r="M30" s="15" t="s">
        <v>51</v>
      </c>
      <c r="N30" s="15" t="s">
        <v>51</v>
      </c>
      <c r="O30" s="15" t="s">
        <v>51</v>
      </c>
      <c r="P30" s="15" t="s">
        <v>51</v>
      </c>
      <c r="Q30" s="15" t="s">
        <v>51</v>
      </c>
      <c r="R30" s="15" t="s">
        <v>51</v>
      </c>
      <c r="S30" s="15" t="s">
        <v>51</v>
      </c>
      <c r="T30" s="15" t="s">
        <v>51</v>
      </c>
      <c r="U30" s="15" t="s">
        <v>51</v>
      </c>
      <c r="V30" s="15" t="s">
        <v>51</v>
      </c>
      <c r="W30" s="15" t="s">
        <v>51</v>
      </c>
      <c r="X30" s="15" t="s">
        <v>51</v>
      </c>
      <c r="Y30" s="15" t="s">
        <v>51</v>
      </c>
      <c r="Z30" s="15" t="s">
        <v>51</v>
      </c>
      <c r="AA30" s="15" t="s">
        <v>51</v>
      </c>
      <c r="AB30" s="15" t="s">
        <v>51</v>
      </c>
      <c r="AC30" s="15" t="s">
        <v>51</v>
      </c>
      <c r="AD30" s="15" t="s">
        <v>51</v>
      </c>
      <c r="AE30" s="15" t="s">
        <v>51</v>
      </c>
      <c r="AF30" s="15" t="s">
        <v>51</v>
      </c>
      <c r="AG30" s="15" t="s">
        <v>51</v>
      </c>
      <c r="AH30" s="15" t="s">
        <v>51</v>
      </c>
      <c r="AI30" s="15" t="s">
        <v>51</v>
      </c>
      <c r="AJ30" s="15" t="s">
        <v>51</v>
      </c>
      <c r="AK30" s="15" t="s">
        <v>51</v>
      </c>
      <c r="AL30" s="15" t="s">
        <v>51</v>
      </c>
      <c r="AM30" s="15"/>
    </row>
    <row r="31" spans="1:39" ht="45.75" customHeight="1">
      <c r="A31" s="13" t="s">
        <v>187</v>
      </c>
      <c r="B31" s="14" t="s">
        <v>515</v>
      </c>
      <c r="C31" s="13" t="s">
        <v>58</v>
      </c>
      <c r="D31" s="13" t="s">
        <v>51</v>
      </c>
      <c r="E31" s="13" t="s">
        <v>51</v>
      </c>
      <c r="F31" s="13" t="s">
        <v>51</v>
      </c>
      <c r="G31" s="13" t="s">
        <v>51</v>
      </c>
      <c r="H31" s="15" t="s">
        <v>51</v>
      </c>
      <c r="I31" s="15" t="s">
        <v>51</v>
      </c>
      <c r="J31" s="15" t="s">
        <v>51</v>
      </c>
      <c r="K31" s="15" t="s">
        <v>51</v>
      </c>
      <c r="L31" s="15" t="s">
        <v>51</v>
      </c>
      <c r="M31" s="15" t="s">
        <v>51</v>
      </c>
      <c r="N31" s="15" t="s">
        <v>51</v>
      </c>
      <c r="O31" s="15" t="s">
        <v>51</v>
      </c>
      <c r="P31" s="15" t="s">
        <v>51</v>
      </c>
      <c r="Q31" s="15" t="s">
        <v>51</v>
      </c>
      <c r="R31" s="15" t="s">
        <v>51</v>
      </c>
      <c r="S31" s="15" t="s">
        <v>51</v>
      </c>
      <c r="T31" s="15" t="s">
        <v>51</v>
      </c>
      <c r="U31" s="15" t="s">
        <v>51</v>
      </c>
      <c r="V31" s="15" t="s">
        <v>51</v>
      </c>
      <c r="W31" s="15" t="s">
        <v>51</v>
      </c>
      <c r="X31" s="15" t="s">
        <v>51</v>
      </c>
      <c r="Y31" s="15" t="s">
        <v>51</v>
      </c>
      <c r="Z31" s="15" t="s">
        <v>51</v>
      </c>
      <c r="AA31" s="15" t="s">
        <v>51</v>
      </c>
      <c r="AB31" s="15" t="s">
        <v>51</v>
      </c>
      <c r="AC31" s="15" t="s">
        <v>51</v>
      </c>
      <c r="AD31" s="15" t="s">
        <v>51</v>
      </c>
      <c r="AE31" s="15" t="s">
        <v>51</v>
      </c>
      <c r="AF31" s="15" t="s">
        <v>51</v>
      </c>
      <c r="AG31" s="15" t="s">
        <v>51</v>
      </c>
      <c r="AH31" s="15" t="s">
        <v>51</v>
      </c>
      <c r="AI31" s="15" t="s">
        <v>51</v>
      </c>
      <c r="AJ31" s="15" t="s">
        <v>51</v>
      </c>
      <c r="AK31" s="15" t="s">
        <v>51</v>
      </c>
      <c r="AL31" s="15" t="s">
        <v>51</v>
      </c>
      <c r="AM31" s="15"/>
    </row>
    <row r="32" spans="1:39" ht="41.25" customHeight="1">
      <c r="A32" s="13" t="s">
        <v>187</v>
      </c>
      <c r="B32" s="14" t="s">
        <v>523</v>
      </c>
      <c r="C32" s="13" t="s">
        <v>58</v>
      </c>
      <c r="D32" s="13" t="s">
        <v>51</v>
      </c>
      <c r="E32" s="13" t="s">
        <v>51</v>
      </c>
      <c r="F32" s="13" t="s">
        <v>51</v>
      </c>
      <c r="G32" s="13" t="s">
        <v>51</v>
      </c>
      <c r="H32" s="15" t="s">
        <v>51</v>
      </c>
      <c r="I32" s="15" t="s">
        <v>51</v>
      </c>
      <c r="J32" s="15" t="s">
        <v>51</v>
      </c>
      <c r="K32" s="15" t="s">
        <v>51</v>
      </c>
      <c r="L32" s="15" t="s">
        <v>51</v>
      </c>
      <c r="M32" s="15" t="s">
        <v>51</v>
      </c>
      <c r="N32" s="15" t="s">
        <v>51</v>
      </c>
      <c r="O32" s="15" t="s">
        <v>51</v>
      </c>
      <c r="P32" s="15" t="s">
        <v>51</v>
      </c>
      <c r="Q32" s="15" t="s">
        <v>51</v>
      </c>
      <c r="R32" s="15" t="s">
        <v>51</v>
      </c>
      <c r="S32" s="15" t="s">
        <v>51</v>
      </c>
      <c r="T32" s="15" t="s">
        <v>51</v>
      </c>
      <c r="U32" s="15" t="s">
        <v>51</v>
      </c>
      <c r="V32" s="15" t="s">
        <v>51</v>
      </c>
      <c r="W32" s="15" t="s">
        <v>51</v>
      </c>
      <c r="X32" s="15" t="s">
        <v>51</v>
      </c>
      <c r="Y32" s="15" t="s">
        <v>51</v>
      </c>
      <c r="Z32" s="15" t="s">
        <v>51</v>
      </c>
      <c r="AA32" s="15" t="s">
        <v>51</v>
      </c>
      <c r="AB32" s="15" t="s">
        <v>51</v>
      </c>
      <c r="AC32" s="15" t="s">
        <v>51</v>
      </c>
      <c r="AD32" s="15" t="s">
        <v>51</v>
      </c>
      <c r="AE32" s="15" t="s">
        <v>51</v>
      </c>
      <c r="AF32" s="15" t="s">
        <v>51</v>
      </c>
      <c r="AG32" s="15" t="s">
        <v>51</v>
      </c>
      <c r="AH32" s="15" t="s">
        <v>51</v>
      </c>
      <c r="AI32" s="15" t="s">
        <v>51</v>
      </c>
      <c r="AJ32" s="15" t="s">
        <v>51</v>
      </c>
      <c r="AK32" s="15" t="s">
        <v>51</v>
      </c>
      <c r="AL32" s="15" t="s">
        <v>51</v>
      </c>
      <c r="AM32" s="15"/>
    </row>
    <row r="33" spans="1:39" ht="18.75" customHeight="1">
      <c r="A33" s="75" t="s">
        <v>188</v>
      </c>
      <c r="B33" s="14" t="s">
        <v>83</v>
      </c>
      <c r="C33" s="75" t="s">
        <v>58</v>
      </c>
      <c r="D33" s="13" t="s">
        <v>51</v>
      </c>
      <c r="E33" s="92" t="s">
        <v>51</v>
      </c>
      <c r="F33" s="13" t="s">
        <v>51</v>
      </c>
      <c r="G33" s="92" t="s">
        <v>51</v>
      </c>
      <c r="H33" s="15" t="s">
        <v>51</v>
      </c>
      <c r="I33" s="93" t="s">
        <v>51</v>
      </c>
      <c r="J33" s="15" t="s">
        <v>51</v>
      </c>
      <c r="K33" s="93" t="s">
        <v>51</v>
      </c>
      <c r="L33" s="15" t="s">
        <v>51</v>
      </c>
      <c r="M33" s="93" t="s">
        <v>51</v>
      </c>
      <c r="N33" s="15" t="s">
        <v>51</v>
      </c>
      <c r="O33" s="93" t="s">
        <v>51</v>
      </c>
      <c r="P33" s="15" t="s">
        <v>51</v>
      </c>
      <c r="Q33" s="93" t="s">
        <v>51</v>
      </c>
      <c r="R33" s="15" t="s">
        <v>51</v>
      </c>
      <c r="S33" s="93" t="s">
        <v>51</v>
      </c>
      <c r="T33" s="15" t="s">
        <v>51</v>
      </c>
      <c r="U33" s="93" t="s">
        <v>51</v>
      </c>
      <c r="V33" s="15" t="s">
        <v>51</v>
      </c>
      <c r="W33" s="93" t="s">
        <v>51</v>
      </c>
      <c r="X33" s="15" t="s">
        <v>51</v>
      </c>
      <c r="Y33" s="93" t="s">
        <v>51</v>
      </c>
      <c r="Z33" s="15" t="s">
        <v>51</v>
      </c>
      <c r="AA33" s="93" t="s">
        <v>51</v>
      </c>
      <c r="AB33" s="15" t="s">
        <v>51</v>
      </c>
      <c r="AC33" s="93" t="s">
        <v>51</v>
      </c>
      <c r="AD33" s="15" t="s">
        <v>51</v>
      </c>
      <c r="AE33" s="93" t="s">
        <v>51</v>
      </c>
      <c r="AF33" s="15" t="s">
        <v>51</v>
      </c>
      <c r="AG33" s="93" t="s">
        <v>51</v>
      </c>
      <c r="AH33" s="15" t="s">
        <v>51</v>
      </c>
      <c r="AI33" s="93" t="s">
        <v>51</v>
      </c>
      <c r="AJ33" s="15" t="s">
        <v>51</v>
      </c>
      <c r="AK33" s="93" t="s">
        <v>51</v>
      </c>
      <c r="AL33" s="15" t="s">
        <v>51</v>
      </c>
      <c r="AM33" s="23"/>
    </row>
    <row r="34" spans="1:39" ht="45" customHeight="1">
      <c r="A34" s="13" t="s">
        <v>160</v>
      </c>
      <c r="B34" s="14" t="s">
        <v>84</v>
      </c>
      <c r="C34" s="13" t="s">
        <v>58</v>
      </c>
      <c r="D34" s="13" t="s">
        <v>51</v>
      </c>
      <c r="E34" s="13" t="s">
        <v>51</v>
      </c>
      <c r="F34" s="13" t="s">
        <v>51</v>
      </c>
      <c r="G34" s="13" t="s">
        <v>51</v>
      </c>
      <c r="H34" s="15" t="s">
        <v>51</v>
      </c>
      <c r="I34" s="15" t="s">
        <v>51</v>
      </c>
      <c r="J34" s="15" t="s">
        <v>51</v>
      </c>
      <c r="K34" s="15" t="s">
        <v>51</v>
      </c>
      <c r="L34" s="15" t="s">
        <v>51</v>
      </c>
      <c r="M34" s="15" t="s">
        <v>51</v>
      </c>
      <c r="N34" s="15" t="s">
        <v>51</v>
      </c>
      <c r="O34" s="15" t="s">
        <v>51</v>
      </c>
      <c r="P34" s="15" t="s">
        <v>51</v>
      </c>
      <c r="Q34" s="15" t="s">
        <v>51</v>
      </c>
      <c r="R34" s="15" t="s">
        <v>51</v>
      </c>
      <c r="S34" s="15" t="s">
        <v>51</v>
      </c>
      <c r="T34" s="15" t="s">
        <v>51</v>
      </c>
      <c r="U34" s="15" t="s">
        <v>51</v>
      </c>
      <c r="V34" s="15" t="s">
        <v>51</v>
      </c>
      <c r="W34" s="15" t="s">
        <v>51</v>
      </c>
      <c r="X34" s="15" t="s">
        <v>51</v>
      </c>
      <c r="Y34" s="15" t="s">
        <v>51</v>
      </c>
      <c r="Z34" s="15" t="s">
        <v>51</v>
      </c>
      <c r="AA34" s="15" t="s">
        <v>51</v>
      </c>
      <c r="AB34" s="15" t="s">
        <v>51</v>
      </c>
      <c r="AC34" s="15" t="s">
        <v>51</v>
      </c>
      <c r="AD34" s="15" t="s">
        <v>51</v>
      </c>
      <c r="AE34" s="15" t="s">
        <v>51</v>
      </c>
      <c r="AF34" s="15" t="s">
        <v>51</v>
      </c>
      <c r="AG34" s="15" t="s">
        <v>51</v>
      </c>
      <c r="AH34" s="15" t="s">
        <v>51</v>
      </c>
      <c r="AI34" s="15" t="s">
        <v>51</v>
      </c>
      <c r="AJ34" s="15" t="s">
        <v>51</v>
      </c>
      <c r="AK34" s="15" t="s">
        <v>51</v>
      </c>
      <c r="AL34" s="15" t="s">
        <v>51</v>
      </c>
      <c r="AM34" s="15"/>
    </row>
    <row r="35" spans="1:39" ht="41.25" customHeight="1">
      <c r="A35" s="13" t="s">
        <v>188</v>
      </c>
      <c r="B35" s="14" t="s">
        <v>515</v>
      </c>
      <c r="C35" s="13" t="s">
        <v>58</v>
      </c>
      <c r="D35" s="13" t="s">
        <v>51</v>
      </c>
      <c r="E35" s="13" t="s">
        <v>51</v>
      </c>
      <c r="F35" s="13" t="s">
        <v>51</v>
      </c>
      <c r="G35" s="13" t="s">
        <v>51</v>
      </c>
      <c r="H35" s="15" t="s">
        <v>51</v>
      </c>
      <c r="I35" s="15" t="s">
        <v>51</v>
      </c>
      <c r="J35" s="15" t="s">
        <v>51</v>
      </c>
      <c r="K35" s="15" t="s">
        <v>51</v>
      </c>
      <c r="L35" s="15" t="s">
        <v>51</v>
      </c>
      <c r="M35" s="15" t="s">
        <v>51</v>
      </c>
      <c r="N35" s="15" t="s">
        <v>51</v>
      </c>
      <c r="O35" s="15" t="s">
        <v>51</v>
      </c>
      <c r="P35" s="15" t="s">
        <v>51</v>
      </c>
      <c r="Q35" s="15" t="s">
        <v>51</v>
      </c>
      <c r="R35" s="15" t="s">
        <v>51</v>
      </c>
      <c r="S35" s="15" t="s">
        <v>51</v>
      </c>
      <c r="T35" s="15" t="s">
        <v>51</v>
      </c>
      <c r="U35" s="15" t="s">
        <v>51</v>
      </c>
      <c r="V35" s="15" t="s">
        <v>51</v>
      </c>
      <c r="W35" s="15" t="s">
        <v>51</v>
      </c>
      <c r="X35" s="15" t="s">
        <v>51</v>
      </c>
      <c r="Y35" s="15" t="s">
        <v>51</v>
      </c>
      <c r="Z35" s="15" t="s">
        <v>51</v>
      </c>
      <c r="AA35" s="15" t="s">
        <v>51</v>
      </c>
      <c r="AB35" s="15" t="s">
        <v>51</v>
      </c>
      <c r="AC35" s="15" t="s">
        <v>51</v>
      </c>
      <c r="AD35" s="15" t="s">
        <v>51</v>
      </c>
      <c r="AE35" s="15" t="s">
        <v>51</v>
      </c>
      <c r="AF35" s="15" t="s">
        <v>51</v>
      </c>
      <c r="AG35" s="15" t="s">
        <v>51</v>
      </c>
      <c r="AH35" s="15" t="s">
        <v>51</v>
      </c>
      <c r="AI35" s="15" t="s">
        <v>51</v>
      </c>
      <c r="AJ35" s="15" t="s">
        <v>51</v>
      </c>
      <c r="AK35" s="15" t="s">
        <v>51</v>
      </c>
      <c r="AL35" s="15" t="s">
        <v>51</v>
      </c>
      <c r="AM35" s="15"/>
    </row>
    <row r="36" spans="1:39" ht="39" customHeight="1">
      <c r="A36" s="13" t="s">
        <v>188</v>
      </c>
      <c r="B36" s="14" t="s">
        <v>523</v>
      </c>
      <c r="C36" s="13" t="s">
        <v>58</v>
      </c>
      <c r="D36" s="13" t="s">
        <v>51</v>
      </c>
      <c r="E36" s="13" t="s">
        <v>51</v>
      </c>
      <c r="F36" s="13" t="s">
        <v>51</v>
      </c>
      <c r="G36" s="13" t="s">
        <v>51</v>
      </c>
      <c r="H36" s="15" t="s">
        <v>51</v>
      </c>
      <c r="I36" s="15" t="s">
        <v>51</v>
      </c>
      <c r="J36" s="15" t="s">
        <v>51</v>
      </c>
      <c r="K36" s="15" t="s">
        <v>51</v>
      </c>
      <c r="L36" s="15" t="s">
        <v>51</v>
      </c>
      <c r="M36" s="15" t="s">
        <v>51</v>
      </c>
      <c r="N36" s="15" t="s">
        <v>51</v>
      </c>
      <c r="O36" s="15" t="s">
        <v>51</v>
      </c>
      <c r="P36" s="15" t="s">
        <v>51</v>
      </c>
      <c r="Q36" s="15" t="s">
        <v>51</v>
      </c>
      <c r="R36" s="15" t="s">
        <v>51</v>
      </c>
      <c r="S36" s="15" t="s">
        <v>51</v>
      </c>
      <c r="T36" s="15" t="s">
        <v>51</v>
      </c>
      <c r="U36" s="15" t="s">
        <v>51</v>
      </c>
      <c r="V36" s="15" t="s">
        <v>51</v>
      </c>
      <c r="W36" s="15" t="s">
        <v>51</v>
      </c>
      <c r="X36" s="15" t="s">
        <v>51</v>
      </c>
      <c r="Y36" s="15" t="s">
        <v>51</v>
      </c>
      <c r="Z36" s="15" t="s">
        <v>51</v>
      </c>
      <c r="AA36" s="15" t="s">
        <v>51</v>
      </c>
      <c r="AB36" s="15" t="s">
        <v>51</v>
      </c>
      <c r="AC36" s="15" t="s">
        <v>51</v>
      </c>
      <c r="AD36" s="15" t="s">
        <v>51</v>
      </c>
      <c r="AE36" s="15" t="s">
        <v>51</v>
      </c>
      <c r="AF36" s="15" t="s">
        <v>51</v>
      </c>
      <c r="AG36" s="15" t="s">
        <v>51</v>
      </c>
      <c r="AH36" s="15" t="s">
        <v>51</v>
      </c>
      <c r="AI36" s="15" t="s">
        <v>51</v>
      </c>
      <c r="AJ36" s="15" t="s">
        <v>51</v>
      </c>
      <c r="AK36" s="15" t="s">
        <v>51</v>
      </c>
      <c r="AL36" s="15" t="s">
        <v>51</v>
      </c>
      <c r="AM36" s="15"/>
    </row>
    <row r="37" spans="1:39" ht="39" customHeight="1">
      <c r="A37" s="13" t="s">
        <v>161</v>
      </c>
      <c r="B37" s="14" t="s">
        <v>524</v>
      </c>
      <c r="C37" s="13" t="s">
        <v>58</v>
      </c>
      <c r="D37" s="13" t="s">
        <v>51</v>
      </c>
      <c r="E37" s="13" t="s">
        <v>51</v>
      </c>
      <c r="F37" s="13" t="s">
        <v>51</v>
      </c>
      <c r="G37" s="13" t="s">
        <v>51</v>
      </c>
      <c r="H37" s="15" t="s">
        <v>51</v>
      </c>
      <c r="I37" s="15" t="s">
        <v>51</v>
      </c>
      <c r="J37" s="15" t="s">
        <v>51</v>
      </c>
      <c r="K37" s="15" t="s">
        <v>51</v>
      </c>
      <c r="L37" s="15" t="s">
        <v>51</v>
      </c>
      <c r="M37" s="15" t="s">
        <v>51</v>
      </c>
      <c r="N37" s="15" t="s">
        <v>51</v>
      </c>
      <c r="O37" s="15" t="s">
        <v>51</v>
      </c>
      <c r="P37" s="15" t="s">
        <v>51</v>
      </c>
      <c r="Q37" s="15" t="s">
        <v>51</v>
      </c>
      <c r="R37" s="15" t="s">
        <v>51</v>
      </c>
      <c r="S37" s="15" t="s">
        <v>51</v>
      </c>
      <c r="T37" s="15" t="s">
        <v>51</v>
      </c>
      <c r="U37" s="15" t="s">
        <v>51</v>
      </c>
      <c r="V37" s="15" t="s">
        <v>51</v>
      </c>
      <c r="W37" s="15" t="s">
        <v>51</v>
      </c>
      <c r="X37" s="15" t="s">
        <v>51</v>
      </c>
      <c r="Y37" s="15" t="s">
        <v>51</v>
      </c>
      <c r="Z37" s="15" t="s">
        <v>51</v>
      </c>
      <c r="AA37" s="15" t="s">
        <v>51</v>
      </c>
      <c r="AB37" s="15" t="s">
        <v>51</v>
      </c>
      <c r="AC37" s="15" t="s">
        <v>51</v>
      </c>
      <c r="AD37" s="15" t="s">
        <v>51</v>
      </c>
      <c r="AE37" s="15" t="s">
        <v>51</v>
      </c>
      <c r="AF37" s="15" t="s">
        <v>51</v>
      </c>
      <c r="AG37" s="15" t="s">
        <v>51</v>
      </c>
      <c r="AH37" s="15" t="s">
        <v>51</v>
      </c>
      <c r="AI37" s="15" t="s">
        <v>51</v>
      </c>
      <c r="AJ37" s="15" t="s">
        <v>51</v>
      </c>
      <c r="AK37" s="15" t="s">
        <v>51</v>
      </c>
      <c r="AL37" s="15" t="s">
        <v>51</v>
      </c>
      <c r="AM37" s="15"/>
    </row>
    <row r="38" spans="1:39" ht="32.25" customHeight="1">
      <c r="A38" s="13" t="s">
        <v>189</v>
      </c>
      <c r="B38" s="14" t="s">
        <v>525</v>
      </c>
      <c r="C38" s="13" t="s">
        <v>58</v>
      </c>
      <c r="D38" s="13" t="s">
        <v>51</v>
      </c>
      <c r="E38" s="13" t="s">
        <v>51</v>
      </c>
      <c r="F38" s="13" t="s">
        <v>51</v>
      </c>
      <c r="G38" s="13" t="s">
        <v>51</v>
      </c>
      <c r="H38" s="15" t="s">
        <v>51</v>
      </c>
      <c r="I38" s="15" t="s">
        <v>51</v>
      </c>
      <c r="J38" s="15" t="s">
        <v>51</v>
      </c>
      <c r="K38" s="15" t="s">
        <v>51</v>
      </c>
      <c r="L38" s="15" t="s">
        <v>51</v>
      </c>
      <c r="M38" s="15" t="s">
        <v>51</v>
      </c>
      <c r="N38" s="15" t="s">
        <v>51</v>
      </c>
      <c r="O38" s="15" t="s">
        <v>51</v>
      </c>
      <c r="P38" s="15" t="s">
        <v>51</v>
      </c>
      <c r="Q38" s="15" t="s">
        <v>51</v>
      </c>
      <c r="R38" s="15" t="s">
        <v>51</v>
      </c>
      <c r="S38" s="15" t="s">
        <v>51</v>
      </c>
      <c r="T38" s="15" t="s">
        <v>51</v>
      </c>
      <c r="U38" s="15" t="s">
        <v>51</v>
      </c>
      <c r="V38" s="15" t="s">
        <v>51</v>
      </c>
      <c r="W38" s="15" t="s">
        <v>51</v>
      </c>
      <c r="X38" s="15" t="s">
        <v>51</v>
      </c>
      <c r="Y38" s="15" t="s">
        <v>51</v>
      </c>
      <c r="Z38" s="15" t="s">
        <v>51</v>
      </c>
      <c r="AA38" s="15" t="s">
        <v>51</v>
      </c>
      <c r="AB38" s="15" t="s">
        <v>51</v>
      </c>
      <c r="AC38" s="15" t="s">
        <v>51</v>
      </c>
      <c r="AD38" s="15" t="s">
        <v>51</v>
      </c>
      <c r="AE38" s="15" t="s">
        <v>51</v>
      </c>
      <c r="AF38" s="15" t="s">
        <v>51</v>
      </c>
      <c r="AG38" s="15" t="s">
        <v>51</v>
      </c>
      <c r="AH38" s="15" t="s">
        <v>51</v>
      </c>
      <c r="AI38" s="15" t="s">
        <v>51</v>
      </c>
      <c r="AJ38" s="15" t="s">
        <v>51</v>
      </c>
      <c r="AK38" s="15" t="s">
        <v>51</v>
      </c>
      <c r="AL38" s="15" t="s">
        <v>51</v>
      </c>
      <c r="AM38" s="15"/>
    </row>
    <row r="39" spans="1:39" ht="31.5" customHeight="1">
      <c r="A39" s="13" t="s">
        <v>162</v>
      </c>
      <c r="B39" s="14" t="s">
        <v>526</v>
      </c>
      <c r="C39" s="13" t="s">
        <v>58</v>
      </c>
      <c r="D39" s="13" t="s">
        <v>51</v>
      </c>
      <c r="E39" s="13" t="s">
        <v>51</v>
      </c>
      <c r="F39" s="13" t="s">
        <v>51</v>
      </c>
      <c r="G39" s="13" t="s">
        <v>51</v>
      </c>
      <c r="H39" s="15" t="s">
        <v>51</v>
      </c>
      <c r="I39" s="15" t="s">
        <v>51</v>
      </c>
      <c r="J39" s="15" t="s">
        <v>51</v>
      </c>
      <c r="K39" s="15" t="s">
        <v>51</v>
      </c>
      <c r="L39" s="15" t="s">
        <v>51</v>
      </c>
      <c r="M39" s="15" t="s">
        <v>51</v>
      </c>
      <c r="N39" s="15" t="s">
        <v>51</v>
      </c>
      <c r="O39" s="15" t="s">
        <v>51</v>
      </c>
      <c r="P39" s="15" t="s">
        <v>51</v>
      </c>
      <c r="Q39" s="15" t="s">
        <v>51</v>
      </c>
      <c r="R39" s="15" t="s">
        <v>51</v>
      </c>
      <c r="S39" s="15" t="s">
        <v>51</v>
      </c>
      <c r="T39" s="15" t="s">
        <v>51</v>
      </c>
      <c r="U39" s="15" t="s">
        <v>51</v>
      </c>
      <c r="V39" s="15" t="s">
        <v>51</v>
      </c>
      <c r="W39" s="15" t="s">
        <v>51</v>
      </c>
      <c r="X39" s="15" t="s">
        <v>51</v>
      </c>
      <c r="Y39" s="15" t="s">
        <v>51</v>
      </c>
      <c r="Z39" s="15" t="s">
        <v>51</v>
      </c>
      <c r="AA39" s="15" t="s">
        <v>51</v>
      </c>
      <c r="AB39" s="15" t="s">
        <v>51</v>
      </c>
      <c r="AC39" s="15" t="s">
        <v>51</v>
      </c>
      <c r="AD39" s="15" t="s">
        <v>51</v>
      </c>
      <c r="AE39" s="15" t="s">
        <v>51</v>
      </c>
      <c r="AF39" s="15" t="s">
        <v>51</v>
      </c>
      <c r="AG39" s="15" t="s">
        <v>51</v>
      </c>
      <c r="AH39" s="15" t="s">
        <v>51</v>
      </c>
      <c r="AI39" s="15" t="s">
        <v>51</v>
      </c>
      <c r="AJ39" s="15" t="s">
        <v>51</v>
      </c>
      <c r="AK39" s="15" t="s">
        <v>51</v>
      </c>
      <c r="AL39" s="15" t="s">
        <v>51</v>
      </c>
      <c r="AM39" s="15"/>
    </row>
    <row r="40" spans="1:39" ht="21.75" customHeight="1">
      <c r="A40" s="13" t="s">
        <v>76</v>
      </c>
      <c r="B40" s="14" t="s">
        <v>527</v>
      </c>
      <c r="C40" s="13" t="s">
        <v>58</v>
      </c>
      <c r="D40" s="13" t="s">
        <v>51</v>
      </c>
      <c r="E40" s="13" t="s">
        <v>51</v>
      </c>
      <c r="F40" s="13" t="s">
        <v>51</v>
      </c>
      <c r="G40" s="13" t="s">
        <v>51</v>
      </c>
      <c r="H40" s="15">
        <f aca="true" t="shared" si="6" ref="H40:AL40">H41+H50+H58+H67</f>
        <v>1.6590513803680955</v>
      </c>
      <c r="I40" s="15">
        <f t="shared" si="6"/>
        <v>0</v>
      </c>
      <c r="J40" s="15">
        <f t="shared" si="6"/>
        <v>0</v>
      </c>
      <c r="K40" s="15">
        <f t="shared" si="6"/>
        <v>14.911803333333335</v>
      </c>
      <c r="L40" s="15">
        <f t="shared" si="6"/>
        <v>1.1139999999999999</v>
      </c>
      <c r="M40" s="15">
        <f t="shared" si="6"/>
        <v>11.985828</v>
      </c>
      <c r="N40" s="15">
        <f t="shared" si="6"/>
        <v>1.8116666666666668</v>
      </c>
      <c r="O40" s="15">
        <f t="shared" si="6"/>
        <v>0</v>
      </c>
      <c r="P40" s="15">
        <f t="shared" si="6"/>
        <v>20.42211351833333</v>
      </c>
      <c r="Q40" s="15">
        <f t="shared" si="6"/>
        <v>0.536993</v>
      </c>
      <c r="R40" s="15">
        <f t="shared" si="6"/>
        <v>18.906377543333335</v>
      </c>
      <c r="S40" s="15">
        <f t="shared" si="6"/>
        <v>0</v>
      </c>
      <c r="T40" s="15">
        <f t="shared" si="6"/>
        <v>0</v>
      </c>
      <c r="U40" s="15">
        <f t="shared" si="6"/>
        <v>0</v>
      </c>
      <c r="V40" s="15">
        <f t="shared" si="6"/>
        <v>14.911803333333335</v>
      </c>
      <c r="W40" s="15">
        <f t="shared" si="6"/>
        <v>1.3956094069529625</v>
      </c>
      <c r="X40" s="15">
        <f t="shared" si="6"/>
        <v>7.020835</v>
      </c>
      <c r="Y40" s="15">
        <f t="shared" si="6"/>
        <v>0</v>
      </c>
      <c r="Z40" s="15">
        <f t="shared" si="6"/>
        <v>12.951666</v>
      </c>
      <c r="AA40" s="15">
        <f t="shared" si="6"/>
        <v>2.3218083333333333</v>
      </c>
      <c r="AB40" s="15">
        <f t="shared" si="6"/>
        <v>0.7225985</v>
      </c>
      <c r="AC40" s="15">
        <f t="shared" si="6"/>
        <v>2.9290819999999997</v>
      </c>
      <c r="AD40" s="15">
        <f>AD41+AD50+AD58+AD67</f>
        <v>2.806470808333333</v>
      </c>
      <c r="AE40" s="15">
        <f t="shared" si="6"/>
        <v>3.3825</v>
      </c>
      <c r="AF40" s="15">
        <f t="shared" si="6"/>
        <v>3.94137821</v>
      </c>
      <c r="AG40" s="15">
        <f t="shared" si="6"/>
        <v>3.535834</v>
      </c>
      <c r="AH40" s="15">
        <f t="shared" si="6"/>
        <v>3.525</v>
      </c>
      <c r="AI40" s="15">
        <f t="shared" si="6"/>
        <v>3.485001</v>
      </c>
      <c r="AJ40" s="15">
        <f t="shared" si="6"/>
        <v>3.485</v>
      </c>
      <c r="AK40" s="15">
        <f t="shared" si="6"/>
        <v>15.654225333333335</v>
      </c>
      <c r="AL40" s="15">
        <f t="shared" si="6"/>
        <v>15.643390333333334</v>
      </c>
      <c r="AM40" s="15"/>
    </row>
    <row r="41" spans="1:39" ht="31.5" customHeight="1">
      <c r="A41" s="13" t="s">
        <v>78</v>
      </c>
      <c r="B41" s="14" t="s">
        <v>528</v>
      </c>
      <c r="C41" s="13" t="s">
        <v>58</v>
      </c>
      <c r="D41" s="13" t="s">
        <v>51</v>
      </c>
      <c r="E41" s="13" t="s">
        <v>51</v>
      </c>
      <c r="F41" s="13" t="s">
        <v>51</v>
      </c>
      <c r="G41" s="13" t="s">
        <v>51</v>
      </c>
      <c r="H41" s="15">
        <f aca="true" t="shared" si="7" ref="H41:AL41">H42+H49</f>
        <v>0.2778629856850715</v>
      </c>
      <c r="I41" s="15">
        <f t="shared" si="7"/>
        <v>0</v>
      </c>
      <c r="J41" s="15">
        <f t="shared" si="7"/>
        <v>0</v>
      </c>
      <c r="K41" s="15">
        <f t="shared" si="7"/>
        <v>1.8116666666666668</v>
      </c>
      <c r="L41" s="15">
        <f t="shared" si="7"/>
        <v>0</v>
      </c>
      <c r="M41" s="15">
        <f t="shared" si="7"/>
        <v>0</v>
      </c>
      <c r="N41" s="15">
        <f t="shared" si="7"/>
        <v>1.8116666666666668</v>
      </c>
      <c r="O41" s="15">
        <f t="shared" si="7"/>
        <v>0</v>
      </c>
      <c r="P41" s="15">
        <f t="shared" si="7"/>
        <v>0.9787429750000001</v>
      </c>
      <c r="Q41" s="15">
        <f t="shared" si="7"/>
        <v>0</v>
      </c>
      <c r="R41" s="15">
        <f t="shared" si="7"/>
        <v>0</v>
      </c>
      <c r="S41" s="15">
        <f t="shared" si="7"/>
        <v>0</v>
      </c>
      <c r="T41" s="15">
        <f t="shared" si="7"/>
        <v>0</v>
      </c>
      <c r="U41" s="15">
        <f t="shared" si="7"/>
        <v>0</v>
      </c>
      <c r="V41" s="15">
        <f t="shared" si="7"/>
        <v>1.8116666666666668</v>
      </c>
      <c r="W41" s="15">
        <f t="shared" si="7"/>
        <v>0</v>
      </c>
      <c r="X41" s="15">
        <f t="shared" si="7"/>
        <v>0</v>
      </c>
      <c r="Y41" s="15">
        <f t="shared" si="7"/>
        <v>0</v>
      </c>
      <c r="Z41" s="15">
        <f t="shared" si="7"/>
        <v>0</v>
      </c>
      <c r="AA41" s="15">
        <f t="shared" si="7"/>
        <v>1.8116666666666668</v>
      </c>
      <c r="AB41" s="15">
        <f t="shared" si="7"/>
        <v>0.1856055</v>
      </c>
      <c r="AC41" s="15">
        <f t="shared" si="7"/>
        <v>0.742422</v>
      </c>
      <c r="AD41" s="15">
        <f t="shared" si="7"/>
        <v>0.7931374750000001</v>
      </c>
      <c r="AE41" s="15">
        <f t="shared" si="7"/>
        <v>0</v>
      </c>
      <c r="AF41" s="15">
        <f t="shared" si="7"/>
        <v>0</v>
      </c>
      <c r="AG41" s="15">
        <f t="shared" si="7"/>
        <v>0</v>
      </c>
      <c r="AH41" s="15">
        <f t="shared" si="7"/>
        <v>0</v>
      </c>
      <c r="AI41" s="15">
        <f t="shared" si="7"/>
        <v>0</v>
      </c>
      <c r="AJ41" s="15">
        <f t="shared" si="7"/>
        <v>0</v>
      </c>
      <c r="AK41" s="15">
        <f t="shared" si="7"/>
        <v>2.5540886666666665</v>
      </c>
      <c r="AL41" s="15">
        <f t="shared" si="7"/>
        <v>2.5540886666666665</v>
      </c>
      <c r="AM41" s="15"/>
    </row>
    <row r="42" spans="1:39" ht="16.5" customHeight="1">
      <c r="A42" s="13" t="s">
        <v>163</v>
      </c>
      <c r="B42" s="14" t="s">
        <v>92</v>
      </c>
      <c r="C42" s="13" t="s">
        <v>58</v>
      </c>
      <c r="D42" s="13" t="s">
        <v>51</v>
      </c>
      <c r="E42" s="13" t="s">
        <v>51</v>
      </c>
      <c r="F42" s="13" t="s">
        <v>51</v>
      </c>
      <c r="G42" s="13" t="s">
        <v>51</v>
      </c>
      <c r="H42" s="15">
        <f aca="true" t="shared" si="8" ref="H42:Z42">H43+H44+H45+H46+H47+H48</f>
        <v>0.2778629856850715</v>
      </c>
      <c r="I42" s="15">
        <v>0</v>
      </c>
      <c r="J42" s="15">
        <f t="shared" si="8"/>
        <v>0</v>
      </c>
      <c r="K42" s="15">
        <f t="shared" si="8"/>
        <v>1.8116666666666668</v>
      </c>
      <c r="L42" s="15">
        <f t="shared" si="8"/>
        <v>0</v>
      </c>
      <c r="M42" s="15">
        <f t="shared" si="8"/>
        <v>0</v>
      </c>
      <c r="N42" s="15">
        <f t="shared" si="8"/>
        <v>1.8116666666666668</v>
      </c>
      <c r="O42" s="15">
        <f t="shared" si="8"/>
        <v>0</v>
      </c>
      <c r="P42" s="15">
        <f t="shared" si="8"/>
        <v>0.9787429750000001</v>
      </c>
      <c r="Q42" s="15">
        <f t="shared" si="8"/>
        <v>0</v>
      </c>
      <c r="R42" s="15">
        <f t="shared" si="8"/>
        <v>0</v>
      </c>
      <c r="S42" s="15">
        <f t="shared" si="8"/>
        <v>0</v>
      </c>
      <c r="T42" s="15">
        <f t="shared" si="8"/>
        <v>0</v>
      </c>
      <c r="U42" s="15">
        <f t="shared" si="8"/>
        <v>0</v>
      </c>
      <c r="V42" s="15">
        <f t="shared" si="8"/>
        <v>1.8116666666666668</v>
      </c>
      <c r="W42" s="15">
        <f t="shared" si="8"/>
        <v>0</v>
      </c>
      <c r="X42" s="15">
        <f t="shared" si="8"/>
        <v>0</v>
      </c>
      <c r="Y42" s="15">
        <f t="shared" si="8"/>
        <v>0</v>
      </c>
      <c r="Z42" s="15">
        <f t="shared" si="8"/>
        <v>0</v>
      </c>
      <c r="AA42" s="15">
        <f>AA43+AA44+AA45+AA46+AA47+AA48</f>
        <v>1.8116666666666668</v>
      </c>
      <c r="AB42" s="15">
        <f aca="true" t="shared" si="9" ref="AB42:AK42">AB43+AB44+AB45+AB46+AB47+AB48</f>
        <v>0.1856055</v>
      </c>
      <c r="AC42" s="15">
        <f t="shared" si="9"/>
        <v>0.742422</v>
      </c>
      <c r="AD42" s="15">
        <f>AD43+AD44+AD45+AD46+AD47+AD48</f>
        <v>0.7931374750000001</v>
      </c>
      <c r="AE42" s="15">
        <f t="shared" si="9"/>
        <v>0</v>
      </c>
      <c r="AF42" s="15">
        <f t="shared" si="9"/>
        <v>0</v>
      </c>
      <c r="AG42" s="15">
        <f t="shared" si="9"/>
        <v>0</v>
      </c>
      <c r="AH42" s="15">
        <f t="shared" si="9"/>
        <v>0</v>
      </c>
      <c r="AI42" s="15">
        <f t="shared" si="9"/>
        <v>0</v>
      </c>
      <c r="AJ42" s="15">
        <f t="shared" si="9"/>
        <v>0</v>
      </c>
      <c r="AK42" s="15">
        <f t="shared" si="9"/>
        <v>2.5540886666666665</v>
      </c>
      <c r="AL42" s="15">
        <f>AL43+AL44+AL45+AL46+AL47+AL48</f>
        <v>2.5540886666666665</v>
      </c>
      <c r="AM42" s="15"/>
    </row>
    <row r="43" spans="1:39" ht="32.25" customHeight="1">
      <c r="A43" s="13" t="s">
        <v>163</v>
      </c>
      <c r="B43" s="14" t="s">
        <v>550</v>
      </c>
      <c r="C43" s="13" t="s">
        <v>119</v>
      </c>
      <c r="D43" s="75" t="s">
        <v>59</v>
      </c>
      <c r="E43" s="75">
        <v>2020</v>
      </c>
      <c r="F43" s="75">
        <v>2020</v>
      </c>
      <c r="G43" s="13" t="s">
        <v>51</v>
      </c>
      <c r="H43" s="15">
        <f>0.053680981595092/1.2</f>
        <v>0.044734151329243334</v>
      </c>
      <c r="I43" s="15" t="s">
        <v>51</v>
      </c>
      <c r="J43" s="15">
        <v>0</v>
      </c>
      <c r="K43" s="15">
        <f aca="true" t="shared" si="10" ref="K43:K48">J43+V43</f>
        <v>0.2916666666666667</v>
      </c>
      <c r="L43" s="15">
        <v>0</v>
      </c>
      <c r="M43" s="15">
        <v>0</v>
      </c>
      <c r="N43" s="15">
        <v>0.2916666666666667</v>
      </c>
      <c r="O43" s="15">
        <v>0</v>
      </c>
      <c r="P43" s="15">
        <f aca="true" t="shared" si="11" ref="P43:P48">J43+Z43+AB43+AD43</f>
        <v>0.18100532666666666</v>
      </c>
      <c r="Q43" s="15">
        <v>0</v>
      </c>
      <c r="R43" s="15">
        <v>0</v>
      </c>
      <c r="S43" s="15">
        <f aca="true" t="shared" si="12" ref="S43:S48">Z43</f>
        <v>0</v>
      </c>
      <c r="T43" s="15">
        <v>0</v>
      </c>
      <c r="U43" s="15">
        <v>0</v>
      </c>
      <c r="V43" s="15">
        <f aca="true" t="shared" si="13" ref="V43:V48">AA43</f>
        <v>0.2916666666666667</v>
      </c>
      <c r="W43" s="15">
        <v>0</v>
      </c>
      <c r="X43" s="15">
        <f aca="true" t="shared" si="14" ref="X43:X48">AE43+AG43+AI43</f>
        <v>0</v>
      </c>
      <c r="Y43" s="15">
        <v>0</v>
      </c>
      <c r="Z43" s="15">
        <f aca="true" t="shared" si="15" ref="Z43:Z48">AF43+AH43+AJ43</f>
        <v>0</v>
      </c>
      <c r="AA43" s="15">
        <v>0.2916666666666667</v>
      </c>
      <c r="AB43" s="15">
        <f>'Приложение 1'!AN45/1.2</f>
        <v>0.03315866666666666</v>
      </c>
      <c r="AC43" s="15">
        <v>0.132634664</v>
      </c>
      <c r="AD43" s="15">
        <f>'Приложение 1'!AX45/1.2</f>
        <v>0.14784666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f aca="true" t="shared" si="16" ref="AK43:AK48">AA43+AC43+AE43+AG43+AI43</f>
        <v>0.4243013306666667</v>
      </c>
      <c r="AL43" s="15">
        <f>AA43+AC43+AE43+AH43+AJ43</f>
        <v>0.4243013306666667</v>
      </c>
      <c r="AM43" s="15"/>
    </row>
    <row r="44" spans="1:39" ht="42" customHeight="1">
      <c r="A44" s="13" t="s">
        <v>163</v>
      </c>
      <c r="B44" s="14" t="s">
        <v>551</v>
      </c>
      <c r="C44" s="13" t="s">
        <v>120</v>
      </c>
      <c r="D44" s="75" t="s">
        <v>59</v>
      </c>
      <c r="E44" s="75">
        <v>2020</v>
      </c>
      <c r="F44" s="75">
        <v>2020</v>
      </c>
      <c r="G44" s="13" t="s">
        <v>51</v>
      </c>
      <c r="H44" s="15">
        <f>0.0460122699386503/1.2</f>
        <v>0.03834355828220858</v>
      </c>
      <c r="I44" s="15" t="s">
        <v>51</v>
      </c>
      <c r="J44" s="15">
        <v>0</v>
      </c>
      <c r="K44" s="15">
        <f t="shared" si="10"/>
        <v>0.25</v>
      </c>
      <c r="L44" s="15">
        <v>0</v>
      </c>
      <c r="M44" s="15">
        <v>0</v>
      </c>
      <c r="N44" s="15">
        <v>0.25</v>
      </c>
      <c r="O44" s="15">
        <v>0</v>
      </c>
      <c r="P44" s="15">
        <f t="shared" si="11"/>
        <v>0.13927589</v>
      </c>
      <c r="Q44" s="15">
        <v>0</v>
      </c>
      <c r="R44" s="15">
        <v>0</v>
      </c>
      <c r="S44" s="15">
        <f t="shared" si="12"/>
        <v>0</v>
      </c>
      <c r="T44" s="15">
        <v>0</v>
      </c>
      <c r="U44" s="15">
        <v>0</v>
      </c>
      <c r="V44" s="15">
        <f t="shared" si="13"/>
        <v>0.25</v>
      </c>
      <c r="W44" s="15">
        <v>0</v>
      </c>
      <c r="X44" s="15">
        <f t="shared" si="14"/>
        <v>0</v>
      </c>
      <c r="Y44" s="15">
        <v>0</v>
      </c>
      <c r="Z44" s="15">
        <f t="shared" si="15"/>
        <v>0</v>
      </c>
      <c r="AA44" s="15">
        <v>0.25</v>
      </c>
      <c r="AB44" s="15">
        <f>'Приложение 1'!AN46/1.2</f>
        <v>0.026150500000000004</v>
      </c>
      <c r="AC44" s="15">
        <v>0.104602</v>
      </c>
      <c r="AD44" s="15">
        <f>'Приложение 1'!BA46/1.2</f>
        <v>0.11312539000000002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f t="shared" si="16"/>
        <v>0.354602</v>
      </c>
      <c r="AL44" s="15">
        <f aca="true" t="shared" si="17" ref="AL44:AL49">AA44+AC44+AE44+AH44+AJ44</f>
        <v>0.354602</v>
      </c>
      <c r="AM44" s="15"/>
    </row>
    <row r="45" spans="1:39" ht="38.25" customHeight="1">
      <c r="A45" s="13" t="s">
        <v>163</v>
      </c>
      <c r="B45" s="14" t="s">
        <v>552</v>
      </c>
      <c r="C45" s="13" t="s">
        <v>121</v>
      </c>
      <c r="D45" s="75" t="s">
        <v>59</v>
      </c>
      <c r="E45" s="75">
        <v>2020</v>
      </c>
      <c r="F45" s="75">
        <v>2020</v>
      </c>
      <c r="G45" s="13" t="s">
        <v>51</v>
      </c>
      <c r="H45" s="15">
        <f>0.0460122699386503/1.2</f>
        <v>0.03834355828220858</v>
      </c>
      <c r="I45" s="15" t="s">
        <v>51</v>
      </c>
      <c r="J45" s="15">
        <v>0</v>
      </c>
      <c r="K45" s="15">
        <f t="shared" si="10"/>
        <v>0.25</v>
      </c>
      <c r="L45" s="15">
        <v>0</v>
      </c>
      <c r="M45" s="15">
        <v>0</v>
      </c>
      <c r="N45" s="15">
        <v>0.25</v>
      </c>
      <c r="O45" s="15">
        <v>0</v>
      </c>
      <c r="P45" s="15">
        <f t="shared" si="11"/>
        <v>0.138632755</v>
      </c>
      <c r="Q45" s="15">
        <v>0</v>
      </c>
      <c r="R45" s="15">
        <v>0</v>
      </c>
      <c r="S45" s="15">
        <f t="shared" si="12"/>
        <v>0</v>
      </c>
      <c r="T45" s="15">
        <v>0</v>
      </c>
      <c r="U45" s="15">
        <v>0</v>
      </c>
      <c r="V45" s="15">
        <f t="shared" si="13"/>
        <v>0.25</v>
      </c>
      <c r="W45" s="15">
        <v>0</v>
      </c>
      <c r="X45" s="15">
        <f t="shared" si="14"/>
        <v>0</v>
      </c>
      <c r="Y45" s="15">
        <v>0</v>
      </c>
      <c r="Z45" s="15">
        <f t="shared" si="15"/>
        <v>0</v>
      </c>
      <c r="AA45" s="15">
        <v>0.25</v>
      </c>
      <c r="AB45" s="15">
        <f>'Приложение 1'!AN47/1.2</f>
        <v>0.026150500000000004</v>
      </c>
      <c r="AC45" s="15">
        <v>0.104602</v>
      </c>
      <c r="AD45" s="15">
        <f>'Приложение 1'!AX47/1.2</f>
        <v>0.112482255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f t="shared" si="16"/>
        <v>0.354602</v>
      </c>
      <c r="AL45" s="15">
        <f t="shared" si="17"/>
        <v>0.354602</v>
      </c>
      <c r="AM45" s="15"/>
    </row>
    <row r="46" spans="1:39" ht="39.75" customHeight="1">
      <c r="A46" s="13" t="s">
        <v>163</v>
      </c>
      <c r="B46" s="17" t="s">
        <v>553</v>
      </c>
      <c r="C46" s="13" t="s">
        <v>122</v>
      </c>
      <c r="D46" s="75" t="s">
        <v>59</v>
      </c>
      <c r="E46" s="75">
        <v>2020</v>
      </c>
      <c r="F46" s="75">
        <v>2020</v>
      </c>
      <c r="G46" s="13" t="s">
        <v>51</v>
      </c>
      <c r="H46" s="15">
        <f>0.0460122699386503/1.2</f>
        <v>0.03834355828220858</v>
      </c>
      <c r="I46" s="15" t="s">
        <v>51</v>
      </c>
      <c r="J46" s="15">
        <v>0</v>
      </c>
      <c r="K46" s="15">
        <f t="shared" si="10"/>
        <v>0.25</v>
      </c>
      <c r="L46" s="15">
        <v>0</v>
      </c>
      <c r="M46" s="15">
        <v>0</v>
      </c>
      <c r="N46" s="15">
        <v>0.25</v>
      </c>
      <c r="O46" s="15">
        <v>0</v>
      </c>
      <c r="P46" s="15">
        <f t="shared" si="11"/>
        <v>0.13380654333333333</v>
      </c>
      <c r="Q46" s="15">
        <v>0</v>
      </c>
      <c r="R46" s="15">
        <v>0</v>
      </c>
      <c r="S46" s="15">
        <f t="shared" si="12"/>
        <v>0</v>
      </c>
      <c r="T46" s="15">
        <v>0</v>
      </c>
      <c r="U46" s="15">
        <v>0</v>
      </c>
      <c r="V46" s="15">
        <f t="shared" si="13"/>
        <v>0.25</v>
      </c>
      <c r="W46" s="15">
        <v>0</v>
      </c>
      <c r="X46" s="15">
        <f t="shared" si="14"/>
        <v>0</v>
      </c>
      <c r="Y46" s="15">
        <v>0</v>
      </c>
      <c r="Z46" s="15">
        <f t="shared" si="15"/>
        <v>0</v>
      </c>
      <c r="AA46" s="15">
        <v>0.25</v>
      </c>
      <c r="AB46" s="15">
        <f>'Приложение 1'!AN48/1.2</f>
        <v>0.026243833333333338</v>
      </c>
      <c r="AC46" s="15">
        <v>0.104975336</v>
      </c>
      <c r="AD46" s="15">
        <f>'Приложение 1'!AX48/1.2</f>
        <v>0.10756271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f t="shared" si="16"/>
        <v>0.354975336</v>
      </c>
      <c r="AL46" s="15">
        <f t="shared" si="17"/>
        <v>0.354975336</v>
      </c>
      <c r="AM46" s="15"/>
    </row>
    <row r="47" spans="1:39" ht="25.5" customHeight="1">
      <c r="A47" s="13" t="s">
        <v>163</v>
      </c>
      <c r="B47" s="17" t="s">
        <v>554</v>
      </c>
      <c r="C47" s="13" t="s">
        <v>123</v>
      </c>
      <c r="D47" s="75" t="s">
        <v>59</v>
      </c>
      <c r="E47" s="75">
        <v>2020</v>
      </c>
      <c r="F47" s="75">
        <v>2020</v>
      </c>
      <c r="G47" s="13" t="s">
        <v>51</v>
      </c>
      <c r="H47" s="15">
        <f>0.0880368098159509/1.2</f>
        <v>0.07336400817995908</v>
      </c>
      <c r="I47" s="15" t="s">
        <v>51</v>
      </c>
      <c r="J47" s="15">
        <v>0</v>
      </c>
      <c r="K47" s="15">
        <f t="shared" si="10"/>
        <v>0.478</v>
      </c>
      <c r="L47" s="15">
        <v>0</v>
      </c>
      <c r="M47" s="15">
        <v>0</v>
      </c>
      <c r="N47" s="15">
        <v>0.478</v>
      </c>
      <c r="O47" s="15">
        <v>0</v>
      </c>
      <c r="P47" s="15">
        <f t="shared" si="11"/>
        <v>0.21921914333333334</v>
      </c>
      <c r="Q47" s="15">
        <v>0</v>
      </c>
      <c r="R47" s="15">
        <v>0</v>
      </c>
      <c r="S47" s="15">
        <f t="shared" si="12"/>
        <v>0</v>
      </c>
      <c r="T47" s="15">
        <v>0</v>
      </c>
      <c r="U47" s="15">
        <v>0</v>
      </c>
      <c r="V47" s="15">
        <f t="shared" si="13"/>
        <v>0.478</v>
      </c>
      <c r="W47" s="15">
        <v>0</v>
      </c>
      <c r="X47" s="15">
        <f t="shared" si="14"/>
        <v>0</v>
      </c>
      <c r="Y47" s="15">
        <v>0</v>
      </c>
      <c r="Z47" s="15">
        <f t="shared" si="15"/>
        <v>0</v>
      </c>
      <c r="AA47" s="15">
        <v>0.478</v>
      </c>
      <c r="AB47" s="15">
        <f>'Приложение 1'!AN49/1.2</f>
        <v>0.04074333333333333</v>
      </c>
      <c r="AC47" s="15">
        <v>0.162973336</v>
      </c>
      <c r="AD47" s="15">
        <f>'Приложение 1'!AX49/1.2</f>
        <v>0.17847581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f t="shared" si="16"/>
        <v>0.640973336</v>
      </c>
      <c r="AL47" s="15">
        <f t="shared" si="17"/>
        <v>0.640973336</v>
      </c>
      <c r="AM47" s="15"/>
    </row>
    <row r="48" spans="1:39" ht="39" customHeight="1">
      <c r="A48" s="13" t="s">
        <v>163</v>
      </c>
      <c r="B48" s="18" t="s">
        <v>555</v>
      </c>
      <c r="C48" s="13" t="s">
        <v>124</v>
      </c>
      <c r="D48" s="75" t="s">
        <v>59</v>
      </c>
      <c r="E48" s="75">
        <v>2020</v>
      </c>
      <c r="F48" s="75">
        <v>2020</v>
      </c>
      <c r="G48" s="13" t="s">
        <v>51</v>
      </c>
      <c r="H48" s="15">
        <f>0.053680981595092/1.2</f>
        <v>0.044734151329243334</v>
      </c>
      <c r="I48" s="15" t="s">
        <v>51</v>
      </c>
      <c r="J48" s="15">
        <v>0</v>
      </c>
      <c r="K48" s="15">
        <f t="shared" si="10"/>
        <v>0.292</v>
      </c>
      <c r="L48" s="15">
        <v>0</v>
      </c>
      <c r="M48" s="15">
        <v>0</v>
      </c>
      <c r="N48" s="15">
        <v>0.292</v>
      </c>
      <c r="O48" s="15">
        <v>0</v>
      </c>
      <c r="P48" s="15">
        <f t="shared" si="11"/>
        <v>0.1668033166666667</v>
      </c>
      <c r="Q48" s="15">
        <v>0</v>
      </c>
      <c r="R48" s="15">
        <v>0</v>
      </c>
      <c r="S48" s="15">
        <f t="shared" si="12"/>
        <v>0</v>
      </c>
      <c r="T48" s="15">
        <v>0</v>
      </c>
      <c r="U48" s="15">
        <v>0</v>
      </c>
      <c r="V48" s="15">
        <f t="shared" si="13"/>
        <v>0.292</v>
      </c>
      <c r="W48" s="15">
        <v>0</v>
      </c>
      <c r="X48" s="15">
        <f t="shared" si="14"/>
        <v>0</v>
      </c>
      <c r="Y48" s="15">
        <v>0</v>
      </c>
      <c r="Z48" s="15">
        <f t="shared" si="15"/>
        <v>0</v>
      </c>
      <c r="AA48" s="15">
        <v>0.292</v>
      </c>
      <c r="AB48" s="15">
        <f>'Приложение 1'!AN50/1.2</f>
        <v>0.03315866666666666</v>
      </c>
      <c r="AC48" s="15">
        <v>0.132634664</v>
      </c>
      <c r="AD48" s="15">
        <f>'Приложение 1'!AX50/1.2</f>
        <v>0.13364465000000003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f t="shared" si="16"/>
        <v>0.424634664</v>
      </c>
      <c r="AL48" s="15">
        <f t="shared" si="17"/>
        <v>0.424634664</v>
      </c>
      <c r="AM48" s="15"/>
    </row>
    <row r="49" spans="1:39" ht="29.25" customHeight="1">
      <c r="A49" s="13" t="s">
        <v>164</v>
      </c>
      <c r="B49" s="14" t="s">
        <v>93</v>
      </c>
      <c r="C49" s="13" t="s">
        <v>58</v>
      </c>
      <c r="D49" s="13" t="s">
        <v>51</v>
      </c>
      <c r="E49" s="13" t="s">
        <v>51</v>
      </c>
      <c r="F49" s="13" t="s">
        <v>51</v>
      </c>
      <c r="G49" s="13" t="s">
        <v>51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f t="shared" si="17"/>
        <v>0</v>
      </c>
      <c r="AM49" s="15"/>
    </row>
    <row r="50" spans="1:39" ht="27.75" customHeight="1">
      <c r="A50" s="13" t="s">
        <v>80</v>
      </c>
      <c r="B50" s="14" t="s">
        <v>94</v>
      </c>
      <c r="C50" s="13" t="s">
        <v>58</v>
      </c>
      <c r="D50" s="13" t="s">
        <v>51</v>
      </c>
      <c r="E50" s="13" t="s">
        <v>51</v>
      </c>
      <c r="F50" s="13" t="s">
        <v>51</v>
      </c>
      <c r="G50" s="13" t="s">
        <v>51</v>
      </c>
      <c r="H50" s="15">
        <f>H51</f>
        <v>1.381188394683024</v>
      </c>
      <c r="I50" s="15">
        <v>0</v>
      </c>
      <c r="J50" s="15">
        <f>J51</f>
        <v>0</v>
      </c>
      <c r="K50" s="15">
        <f aca="true" t="shared" si="18" ref="K50:AJ50">K51</f>
        <v>13.100136666666668</v>
      </c>
      <c r="L50" s="15">
        <f t="shared" si="18"/>
        <v>1.1139999999999999</v>
      </c>
      <c r="M50" s="15">
        <f t="shared" si="18"/>
        <v>11.985828</v>
      </c>
      <c r="N50" s="15">
        <f t="shared" si="18"/>
        <v>0</v>
      </c>
      <c r="O50" s="15">
        <f t="shared" si="18"/>
        <v>0</v>
      </c>
      <c r="P50" s="15">
        <f t="shared" si="18"/>
        <v>19.44337054333333</v>
      </c>
      <c r="Q50" s="15">
        <f t="shared" si="18"/>
        <v>0.536993</v>
      </c>
      <c r="R50" s="15">
        <f t="shared" si="18"/>
        <v>18.906377543333335</v>
      </c>
      <c r="S50" s="15">
        <f t="shared" si="18"/>
        <v>0</v>
      </c>
      <c r="T50" s="15">
        <f t="shared" si="18"/>
        <v>0</v>
      </c>
      <c r="U50" s="15">
        <f t="shared" si="18"/>
        <v>0</v>
      </c>
      <c r="V50" s="15">
        <f t="shared" si="18"/>
        <v>13.100136666666668</v>
      </c>
      <c r="W50" s="15">
        <f t="shared" si="18"/>
        <v>1.3956094069529625</v>
      </c>
      <c r="X50" s="15">
        <f t="shared" si="18"/>
        <v>7.020835</v>
      </c>
      <c r="Y50" s="15">
        <f t="shared" si="18"/>
        <v>0</v>
      </c>
      <c r="Z50" s="15">
        <f t="shared" si="18"/>
        <v>12.951666</v>
      </c>
      <c r="AA50" s="15">
        <f t="shared" si="18"/>
        <v>0.5101416666666667</v>
      </c>
      <c r="AB50" s="15">
        <f t="shared" si="18"/>
        <v>0.536993</v>
      </c>
      <c r="AC50" s="15">
        <f t="shared" si="18"/>
        <v>2.18666</v>
      </c>
      <c r="AD50" s="15">
        <f t="shared" si="18"/>
        <v>2.013333333333333</v>
      </c>
      <c r="AE50" s="15">
        <f t="shared" si="18"/>
        <v>3.3825</v>
      </c>
      <c r="AF50" s="15">
        <f t="shared" si="18"/>
        <v>3.94137821</v>
      </c>
      <c r="AG50" s="15">
        <f t="shared" si="18"/>
        <v>3.535834</v>
      </c>
      <c r="AH50" s="15">
        <f t="shared" si="18"/>
        <v>3.525</v>
      </c>
      <c r="AI50" s="15">
        <f t="shared" si="18"/>
        <v>3.485001</v>
      </c>
      <c r="AJ50" s="15">
        <f t="shared" si="18"/>
        <v>3.485</v>
      </c>
      <c r="AK50" s="15">
        <f>AK51</f>
        <v>13.100136666666668</v>
      </c>
      <c r="AL50" s="15">
        <f>AL51</f>
        <v>13.089301666666668</v>
      </c>
      <c r="AM50" s="15"/>
    </row>
    <row r="51" spans="1:39" ht="15.75">
      <c r="A51" s="13" t="s">
        <v>165</v>
      </c>
      <c r="B51" s="14" t="s">
        <v>60</v>
      </c>
      <c r="C51" s="13" t="s">
        <v>58</v>
      </c>
      <c r="D51" s="13" t="s">
        <v>51</v>
      </c>
      <c r="E51" s="13" t="s">
        <v>51</v>
      </c>
      <c r="F51" s="13" t="s">
        <v>51</v>
      </c>
      <c r="G51" s="13" t="s">
        <v>51</v>
      </c>
      <c r="H51" s="15">
        <f>SUM(H52:H55)</f>
        <v>1.381188394683024</v>
      </c>
      <c r="I51" s="15">
        <v>0</v>
      </c>
      <c r="J51" s="15">
        <f>SUM(J52:J55)</f>
        <v>0</v>
      </c>
      <c r="K51" s="15">
        <f aca="true" t="shared" si="19" ref="K51:Y51">SUM(K52:K56)</f>
        <v>13.100136666666668</v>
      </c>
      <c r="L51" s="15">
        <f t="shared" si="19"/>
        <v>1.1139999999999999</v>
      </c>
      <c r="M51" s="15">
        <f t="shared" si="19"/>
        <v>11.985828</v>
      </c>
      <c r="N51" s="15">
        <f t="shared" si="19"/>
        <v>0</v>
      </c>
      <c r="O51" s="15">
        <f t="shared" si="19"/>
        <v>0</v>
      </c>
      <c r="P51" s="15">
        <f t="shared" si="19"/>
        <v>19.44337054333333</v>
      </c>
      <c r="Q51" s="15">
        <f t="shared" si="19"/>
        <v>0.536993</v>
      </c>
      <c r="R51" s="15">
        <f t="shared" si="19"/>
        <v>18.906377543333335</v>
      </c>
      <c r="S51" s="15">
        <f t="shared" si="19"/>
        <v>0</v>
      </c>
      <c r="T51" s="15">
        <f t="shared" si="19"/>
        <v>0</v>
      </c>
      <c r="U51" s="15">
        <f t="shared" si="19"/>
        <v>0</v>
      </c>
      <c r="V51" s="15">
        <f t="shared" si="19"/>
        <v>13.100136666666668</v>
      </c>
      <c r="W51" s="15">
        <f t="shared" si="19"/>
        <v>1.3956094069529625</v>
      </c>
      <c r="X51" s="15">
        <f t="shared" si="19"/>
        <v>7.020835</v>
      </c>
      <c r="Y51" s="15">
        <f t="shared" si="19"/>
        <v>0</v>
      </c>
      <c r="Z51" s="15">
        <f>SUM(Z52:Z56)</f>
        <v>12.951666</v>
      </c>
      <c r="AA51" s="15">
        <f aca="true" t="shared" si="20" ref="AA51:AG51">SUM(AA52:AA55)</f>
        <v>0.5101416666666667</v>
      </c>
      <c r="AB51" s="15">
        <f t="shared" si="20"/>
        <v>0.536993</v>
      </c>
      <c r="AC51" s="15">
        <f t="shared" si="20"/>
        <v>2.18666</v>
      </c>
      <c r="AD51" s="15">
        <f t="shared" si="20"/>
        <v>2.013333333333333</v>
      </c>
      <c r="AE51" s="15">
        <f t="shared" si="20"/>
        <v>3.3825</v>
      </c>
      <c r="AF51" s="15">
        <f t="shared" si="20"/>
        <v>3.94137821</v>
      </c>
      <c r="AG51" s="15">
        <f t="shared" si="20"/>
        <v>3.535834</v>
      </c>
      <c r="AH51" s="15">
        <f>SUM(AH52:AH56)</f>
        <v>3.525</v>
      </c>
      <c r="AI51" s="15">
        <f>SUM(AI52:AI56)</f>
        <v>3.485001</v>
      </c>
      <c r="AJ51" s="15">
        <f>SUM(AJ52:AJ56)</f>
        <v>3.485</v>
      </c>
      <c r="AK51" s="15">
        <f>SUM(AK52:AK56)</f>
        <v>13.100136666666668</v>
      </c>
      <c r="AL51" s="15">
        <f>SUM(AL52:AL56)</f>
        <v>13.089301666666668</v>
      </c>
      <c r="AM51" s="15"/>
    </row>
    <row r="52" spans="1:39" ht="42" customHeight="1">
      <c r="A52" s="13" t="s">
        <v>165</v>
      </c>
      <c r="B52" s="85" t="s">
        <v>191</v>
      </c>
      <c r="C52" s="21" t="s">
        <v>181</v>
      </c>
      <c r="D52" s="19" t="s">
        <v>59</v>
      </c>
      <c r="E52" s="21" t="s">
        <v>145</v>
      </c>
      <c r="F52" s="21" t="s">
        <v>145</v>
      </c>
      <c r="G52" s="13" t="s">
        <v>51</v>
      </c>
      <c r="H52" s="23">
        <f>0.0938911042944785/1.2</f>
        <v>0.07824258691206543</v>
      </c>
      <c r="I52" s="15" t="s">
        <v>51</v>
      </c>
      <c r="J52" s="23">
        <v>0</v>
      </c>
      <c r="K52" s="15">
        <f>J52+V52</f>
        <v>0.5101416666666667</v>
      </c>
      <c r="L52" s="15">
        <v>0.51</v>
      </c>
      <c r="M52" s="15">
        <v>0</v>
      </c>
      <c r="N52" s="15">
        <v>0</v>
      </c>
      <c r="O52" s="15">
        <v>0</v>
      </c>
      <c r="P52" s="15">
        <f>J52+Z52+AB52+AD52</f>
        <v>0.536993</v>
      </c>
      <c r="Q52" s="15">
        <v>0.536993</v>
      </c>
      <c r="R52" s="15">
        <v>0</v>
      </c>
      <c r="S52" s="15">
        <v>0</v>
      </c>
      <c r="T52" s="15">
        <v>0</v>
      </c>
      <c r="U52" s="23">
        <v>0</v>
      </c>
      <c r="V52" s="23">
        <f>AA52+AC52+AE52+AG52+AI52</f>
        <v>0.5101416666666667</v>
      </c>
      <c r="W52" s="23">
        <v>0</v>
      </c>
      <c r="X52" s="15">
        <f aca="true" t="shared" si="21" ref="X52:X58">AE52+AG52+AI52</f>
        <v>0</v>
      </c>
      <c r="Y52" s="15">
        <v>0</v>
      </c>
      <c r="Z52" s="15">
        <f>AF52+AH52+AJ52</f>
        <v>0</v>
      </c>
      <c r="AA52" s="15">
        <v>0.5101416666666667</v>
      </c>
      <c r="AB52" s="15">
        <v>0.536993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f>AA52+AC52+AE52+AG52+AI52</f>
        <v>0.5101416666666667</v>
      </c>
      <c r="AL52" s="15">
        <f>AA52+AC52+AE52+AH52+AJ52</f>
        <v>0.5101416666666667</v>
      </c>
      <c r="AM52" s="15"/>
    </row>
    <row r="53" spans="1:39" ht="38.25" customHeight="1">
      <c r="A53" s="13" t="s">
        <v>165</v>
      </c>
      <c r="B53" s="22" t="s">
        <v>192</v>
      </c>
      <c r="C53" s="21" t="s">
        <v>124</v>
      </c>
      <c r="D53" s="19" t="s">
        <v>126</v>
      </c>
      <c r="E53" s="21" t="s">
        <v>125</v>
      </c>
      <c r="F53" s="21" t="s">
        <v>116</v>
      </c>
      <c r="G53" s="13" t="s">
        <v>51</v>
      </c>
      <c r="H53" s="23">
        <f>1.56353496932515/1.2</f>
        <v>1.3029458077709584</v>
      </c>
      <c r="I53" s="15" t="s">
        <v>51</v>
      </c>
      <c r="J53" s="23">
        <v>0</v>
      </c>
      <c r="K53" s="15">
        <f>J53+V53</f>
        <v>9.104994</v>
      </c>
      <c r="L53" s="15">
        <v>0</v>
      </c>
      <c r="M53" s="15">
        <v>9.104994</v>
      </c>
      <c r="N53" s="15">
        <v>0</v>
      </c>
      <c r="O53" s="15">
        <v>0</v>
      </c>
      <c r="P53" s="15">
        <f>J53+Z53+AB53+AD53+AF53</f>
        <v>6.854711543333333</v>
      </c>
      <c r="Q53" s="15">
        <v>0</v>
      </c>
      <c r="R53" s="15">
        <f>AD53+AF53+AH53+AJ53</f>
        <v>6.854711543333334</v>
      </c>
      <c r="S53" s="15">
        <v>0</v>
      </c>
      <c r="T53" s="15">
        <v>0</v>
      </c>
      <c r="U53" s="23">
        <v>0</v>
      </c>
      <c r="V53" s="23">
        <v>9.104994</v>
      </c>
      <c r="W53" s="23">
        <f>1.56353496932515/1.2</f>
        <v>1.3029458077709584</v>
      </c>
      <c r="X53" s="15">
        <f>AG53+AI53</f>
        <v>3.535834</v>
      </c>
      <c r="Y53" s="15">
        <v>0</v>
      </c>
      <c r="Z53" s="15">
        <f>AH53+AJ53</f>
        <v>0.9</v>
      </c>
      <c r="AA53" s="15">
        <v>0</v>
      </c>
      <c r="AB53" s="15">
        <v>0</v>
      </c>
      <c r="AC53" s="15">
        <v>2.18666</v>
      </c>
      <c r="AD53" s="15">
        <f>'Приложение 1'!AX55/1.2</f>
        <v>2.013333333333333</v>
      </c>
      <c r="AE53" s="15">
        <v>3.3825</v>
      </c>
      <c r="AF53" s="15">
        <v>3.94137821</v>
      </c>
      <c r="AG53" s="15">
        <v>3.535834</v>
      </c>
      <c r="AH53" s="15">
        <v>0.9</v>
      </c>
      <c r="AI53" s="15">
        <v>0</v>
      </c>
      <c r="AJ53" s="15">
        <v>0</v>
      </c>
      <c r="AK53" s="15">
        <f>AA53+AC53+AE53+AG53+AI53</f>
        <v>9.104994</v>
      </c>
      <c r="AL53" s="15">
        <f>AA53+AC53+AE53+AH53+AJ53</f>
        <v>6.4691600000000005</v>
      </c>
      <c r="AM53" s="15"/>
    </row>
    <row r="54" spans="1:39" ht="41.25" customHeight="1">
      <c r="A54" s="13" t="s">
        <v>165</v>
      </c>
      <c r="B54" s="94" t="s">
        <v>147</v>
      </c>
      <c r="C54" s="13" t="s">
        <v>237</v>
      </c>
      <c r="D54" s="19" t="s">
        <v>59</v>
      </c>
      <c r="E54" s="21" t="s">
        <v>197</v>
      </c>
      <c r="F54" s="21" t="s">
        <v>197</v>
      </c>
      <c r="G54" s="13" t="s">
        <v>51</v>
      </c>
      <c r="H54" s="23">
        <v>0</v>
      </c>
      <c r="I54" s="15" t="s">
        <v>51</v>
      </c>
      <c r="J54" s="23">
        <v>0</v>
      </c>
      <c r="K54" s="15">
        <f>J54+V54</f>
        <v>0.604167</v>
      </c>
      <c r="L54" s="15">
        <v>0.604</v>
      </c>
      <c r="M54" s="15">
        <v>0</v>
      </c>
      <c r="N54" s="15">
        <v>0</v>
      </c>
      <c r="O54" s="15">
        <v>0</v>
      </c>
      <c r="P54" s="15">
        <f>J54+Z54+AB54+AD54</f>
        <v>0</v>
      </c>
      <c r="Q54" s="15">
        <v>0</v>
      </c>
      <c r="R54" s="15">
        <v>0</v>
      </c>
      <c r="S54" s="15">
        <v>0</v>
      </c>
      <c r="T54" s="15">
        <v>0</v>
      </c>
      <c r="U54" s="23">
        <v>0</v>
      </c>
      <c r="V54" s="23">
        <f>AA54+AC54+AE54+AG54+AI54</f>
        <v>0.604167</v>
      </c>
      <c r="W54" s="23">
        <f>0.111196319018405/1.2</f>
        <v>0.09266359918200417</v>
      </c>
      <c r="X54" s="15">
        <f t="shared" si="21"/>
        <v>0.604167</v>
      </c>
      <c r="Y54" s="15">
        <v>0</v>
      </c>
      <c r="Z54" s="15">
        <f>AF54+AH54+AJ54</f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0.604167</v>
      </c>
      <c r="AJ54" s="15">
        <v>0</v>
      </c>
      <c r="AK54" s="15">
        <f>AA54+AC54+AE54+AG54+AI54</f>
        <v>0.604167</v>
      </c>
      <c r="AL54" s="15">
        <f>AA54+AC54+AE54+AH54+AJ54</f>
        <v>0</v>
      </c>
      <c r="AM54" s="15"/>
    </row>
    <row r="55" spans="1:39" ht="39.75" customHeight="1">
      <c r="A55" s="13" t="s">
        <v>165</v>
      </c>
      <c r="B55" s="86" t="s">
        <v>195</v>
      </c>
      <c r="C55" s="13" t="s">
        <v>184</v>
      </c>
      <c r="D55" s="19" t="s">
        <v>194</v>
      </c>
      <c r="E55" s="21" t="s">
        <v>197</v>
      </c>
      <c r="F55" s="21" t="s">
        <v>196</v>
      </c>
      <c r="G55" s="13" t="s">
        <v>51</v>
      </c>
      <c r="H55" s="23">
        <v>0</v>
      </c>
      <c r="I55" s="15" t="s">
        <v>51</v>
      </c>
      <c r="J55" s="23">
        <v>0</v>
      </c>
      <c r="K55" s="15">
        <f>J55+V55</f>
        <v>2.880834</v>
      </c>
      <c r="L55" s="15">
        <v>0</v>
      </c>
      <c r="M55" s="15">
        <v>2.880834</v>
      </c>
      <c r="N55" s="15">
        <v>0</v>
      </c>
      <c r="O55" s="15">
        <v>0</v>
      </c>
      <c r="P55" s="15">
        <f>J55+Z55+AB55+AD55</f>
        <v>0</v>
      </c>
      <c r="Q55" s="15">
        <v>0</v>
      </c>
      <c r="R55" s="15">
        <f>AD55+AF55+AH55+AJ55</f>
        <v>0</v>
      </c>
      <c r="S55" s="15">
        <v>0</v>
      </c>
      <c r="T55" s="15">
        <v>0</v>
      </c>
      <c r="U55" s="23">
        <v>0</v>
      </c>
      <c r="V55" s="23">
        <f>AA55+AC55+AE55+AG55+AI55</f>
        <v>2.880834</v>
      </c>
      <c r="W55" s="23">
        <v>0</v>
      </c>
      <c r="X55" s="15">
        <f t="shared" si="21"/>
        <v>2.880834</v>
      </c>
      <c r="Y55" s="15">
        <v>0</v>
      </c>
      <c r="Z55" s="15">
        <f>AF55+AH55+AJ55</f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2.880834</v>
      </c>
      <c r="AJ55" s="15">
        <v>0</v>
      </c>
      <c r="AK55" s="15">
        <f>AA55+AC55+AE55+AG55+AI55</f>
        <v>2.880834</v>
      </c>
      <c r="AL55" s="15">
        <f>AA55+AC55+AE55+AH55+AJ55</f>
        <v>0</v>
      </c>
      <c r="AM55" s="15"/>
    </row>
    <row r="56" spans="1:39" ht="54" customHeight="1">
      <c r="A56" s="13" t="s">
        <v>165</v>
      </c>
      <c r="B56" s="86" t="s">
        <v>201</v>
      </c>
      <c r="C56" s="13" t="s">
        <v>238</v>
      </c>
      <c r="D56" s="19" t="s">
        <v>126</v>
      </c>
      <c r="E56" s="95" t="s">
        <v>197</v>
      </c>
      <c r="F56" s="95" t="s">
        <v>202</v>
      </c>
      <c r="G56" s="13" t="s">
        <v>51</v>
      </c>
      <c r="H56" s="23">
        <v>0</v>
      </c>
      <c r="I56" s="15" t="s">
        <v>51</v>
      </c>
      <c r="J56" s="23">
        <v>0</v>
      </c>
      <c r="K56" s="15">
        <f>J56+V56</f>
        <v>0</v>
      </c>
      <c r="L56" s="15">
        <v>0</v>
      </c>
      <c r="M56" s="15">
        <v>0</v>
      </c>
      <c r="N56" s="15">
        <v>0</v>
      </c>
      <c r="O56" s="15">
        <v>0</v>
      </c>
      <c r="P56" s="15">
        <f>J56+Z56+AB56+AD56</f>
        <v>12.051665999999999</v>
      </c>
      <c r="Q56" s="15">
        <v>0</v>
      </c>
      <c r="R56" s="15">
        <v>12.051665999999999</v>
      </c>
      <c r="S56" s="15">
        <v>0</v>
      </c>
      <c r="T56" s="15">
        <v>0</v>
      </c>
      <c r="U56" s="23">
        <v>0</v>
      </c>
      <c r="V56" s="23">
        <f>AA56+AC56+AE56+AG56+AI56</f>
        <v>0</v>
      </c>
      <c r="W56" s="23">
        <v>0</v>
      </c>
      <c r="X56" s="15">
        <f>AE56+AG56+AI56</f>
        <v>0</v>
      </c>
      <c r="Y56" s="15">
        <v>0</v>
      </c>
      <c r="Z56" s="15">
        <f>AF56+AH56+AJ56+5.941666</f>
        <v>12.051665999999999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2.625</v>
      </c>
      <c r="AI56" s="15">
        <v>0</v>
      </c>
      <c r="AJ56" s="15">
        <v>3.485</v>
      </c>
      <c r="AK56" s="15">
        <f>AA56+AC56+AE56+AG56+AI56</f>
        <v>0</v>
      </c>
      <c r="AL56" s="15">
        <f>AA56+AC56+AE56+AH56+AJ56</f>
        <v>6.109999999999999</v>
      </c>
      <c r="AM56" s="15"/>
    </row>
    <row r="57" spans="1:39" ht="21.75" customHeight="1">
      <c r="A57" s="13" t="s">
        <v>166</v>
      </c>
      <c r="B57" s="14" t="s">
        <v>517</v>
      </c>
      <c r="C57" s="13" t="s">
        <v>58</v>
      </c>
      <c r="D57" s="13" t="s">
        <v>51</v>
      </c>
      <c r="E57" s="13" t="s">
        <v>51</v>
      </c>
      <c r="F57" s="13" t="s">
        <v>51</v>
      </c>
      <c r="G57" s="13" t="s">
        <v>51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f t="shared" si="21"/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/>
    </row>
    <row r="58" spans="1:39" ht="21.75" customHeight="1">
      <c r="A58" s="13" t="s">
        <v>167</v>
      </c>
      <c r="B58" s="14" t="s">
        <v>95</v>
      </c>
      <c r="C58" s="13" t="s">
        <v>58</v>
      </c>
      <c r="D58" s="13" t="s">
        <v>51</v>
      </c>
      <c r="E58" s="13" t="s">
        <v>51</v>
      </c>
      <c r="F58" s="13" t="s">
        <v>51</v>
      </c>
      <c r="G58" s="13" t="s">
        <v>51</v>
      </c>
      <c r="H58" s="15">
        <v>0</v>
      </c>
      <c r="I58" s="15">
        <v>0</v>
      </c>
      <c r="J58" s="15">
        <v>0</v>
      </c>
      <c r="K58" s="15">
        <f>J58+V58</f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f t="shared" si="21"/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/>
    </row>
    <row r="59" spans="1:39" ht="21.75" customHeight="1">
      <c r="A59" s="13" t="s">
        <v>168</v>
      </c>
      <c r="B59" s="14" t="s">
        <v>114</v>
      </c>
      <c r="C59" s="13" t="s">
        <v>58</v>
      </c>
      <c r="D59" s="13" t="s">
        <v>51</v>
      </c>
      <c r="E59" s="13" t="s">
        <v>51</v>
      </c>
      <c r="F59" s="13" t="s">
        <v>51</v>
      </c>
      <c r="G59" s="13" t="s">
        <v>51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/>
    </row>
    <row r="60" spans="1:39" ht="21.75" customHeight="1">
      <c r="A60" s="13" t="s">
        <v>169</v>
      </c>
      <c r="B60" s="14" t="s">
        <v>96</v>
      </c>
      <c r="C60" s="13" t="s">
        <v>58</v>
      </c>
      <c r="D60" s="13" t="s">
        <v>51</v>
      </c>
      <c r="E60" s="13" t="s">
        <v>51</v>
      </c>
      <c r="F60" s="13" t="s">
        <v>51</v>
      </c>
      <c r="G60" s="13" t="s">
        <v>51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/>
    </row>
    <row r="61" spans="1:39" ht="21.75" customHeight="1">
      <c r="A61" s="13" t="s">
        <v>170</v>
      </c>
      <c r="B61" s="14" t="s">
        <v>97</v>
      </c>
      <c r="C61" s="13" t="s">
        <v>58</v>
      </c>
      <c r="D61" s="13" t="s">
        <v>51</v>
      </c>
      <c r="E61" s="13" t="s">
        <v>51</v>
      </c>
      <c r="F61" s="13" t="s">
        <v>51</v>
      </c>
      <c r="G61" s="13" t="s">
        <v>51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/>
    </row>
    <row r="62" spans="1:39" ht="21.75" customHeight="1">
      <c r="A62" s="13" t="s">
        <v>171</v>
      </c>
      <c r="B62" s="14" t="s">
        <v>98</v>
      </c>
      <c r="C62" s="13" t="s">
        <v>58</v>
      </c>
      <c r="D62" s="13" t="s">
        <v>51</v>
      </c>
      <c r="E62" s="13" t="s">
        <v>51</v>
      </c>
      <c r="F62" s="13" t="s">
        <v>51</v>
      </c>
      <c r="G62" s="13" t="s">
        <v>51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/>
    </row>
    <row r="63" spans="1:39" ht="25.5" customHeight="1">
      <c r="A63" s="13" t="s">
        <v>172</v>
      </c>
      <c r="B63" s="14" t="s">
        <v>99</v>
      </c>
      <c r="C63" s="13" t="s">
        <v>58</v>
      </c>
      <c r="D63" s="13" t="s">
        <v>51</v>
      </c>
      <c r="E63" s="13" t="s">
        <v>51</v>
      </c>
      <c r="F63" s="13" t="s">
        <v>51</v>
      </c>
      <c r="G63" s="13" t="s">
        <v>51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/>
    </row>
    <row r="64" spans="1:39" ht="25.5" customHeight="1">
      <c r="A64" s="13" t="s">
        <v>173</v>
      </c>
      <c r="B64" s="14" t="s">
        <v>100</v>
      </c>
      <c r="C64" s="13" t="s">
        <v>58</v>
      </c>
      <c r="D64" s="13" t="s">
        <v>51</v>
      </c>
      <c r="E64" s="13" t="s">
        <v>51</v>
      </c>
      <c r="F64" s="13" t="s">
        <v>51</v>
      </c>
      <c r="G64" s="13" t="s">
        <v>51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/>
    </row>
    <row r="65" spans="1:39" ht="25.5" customHeight="1">
      <c r="A65" s="13" t="s">
        <v>174</v>
      </c>
      <c r="B65" s="14" t="s">
        <v>101</v>
      </c>
      <c r="C65" s="13" t="s">
        <v>58</v>
      </c>
      <c r="D65" s="13" t="s">
        <v>51</v>
      </c>
      <c r="E65" s="13" t="s">
        <v>51</v>
      </c>
      <c r="F65" s="13" t="s">
        <v>51</v>
      </c>
      <c r="G65" s="13" t="s">
        <v>51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/>
    </row>
    <row r="66" spans="1:39" ht="25.5" customHeight="1">
      <c r="A66" s="13" t="s">
        <v>175</v>
      </c>
      <c r="B66" s="14" t="s">
        <v>102</v>
      </c>
      <c r="C66" s="13" t="s">
        <v>58</v>
      </c>
      <c r="D66" s="13" t="s">
        <v>51</v>
      </c>
      <c r="E66" s="13" t="s">
        <v>51</v>
      </c>
      <c r="F66" s="13" t="s">
        <v>51</v>
      </c>
      <c r="G66" s="13" t="s">
        <v>51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/>
    </row>
    <row r="67" spans="1:39" ht="25.5" customHeight="1">
      <c r="A67" s="13" t="s">
        <v>176</v>
      </c>
      <c r="B67" s="14" t="s">
        <v>103</v>
      </c>
      <c r="C67" s="13" t="s">
        <v>58</v>
      </c>
      <c r="D67" s="13" t="s">
        <v>51</v>
      </c>
      <c r="E67" s="13" t="s">
        <v>51</v>
      </c>
      <c r="F67" s="13" t="s">
        <v>51</v>
      </c>
      <c r="G67" s="13" t="s">
        <v>51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/>
    </row>
    <row r="68" spans="1:39" ht="21.75" customHeight="1">
      <c r="A68" s="13" t="s">
        <v>177</v>
      </c>
      <c r="B68" s="14" t="s">
        <v>104</v>
      </c>
      <c r="C68" s="13" t="s">
        <v>58</v>
      </c>
      <c r="D68" s="13" t="s">
        <v>51</v>
      </c>
      <c r="E68" s="13" t="s">
        <v>51</v>
      </c>
      <c r="F68" s="13" t="s">
        <v>51</v>
      </c>
      <c r="G68" s="13" t="s">
        <v>51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/>
    </row>
    <row r="69" spans="1:39" ht="21.75" customHeight="1">
      <c r="A69" s="13" t="s">
        <v>178</v>
      </c>
      <c r="B69" s="14" t="s">
        <v>105</v>
      </c>
      <c r="C69" s="13" t="s">
        <v>58</v>
      </c>
      <c r="D69" s="13" t="s">
        <v>51</v>
      </c>
      <c r="E69" s="13" t="s">
        <v>51</v>
      </c>
      <c r="F69" s="13" t="s">
        <v>51</v>
      </c>
      <c r="G69" s="13" t="s">
        <v>51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5"/>
    </row>
    <row r="70" spans="1:39" ht="26.25" customHeight="1">
      <c r="A70" s="13" t="s">
        <v>549</v>
      </c>
      <c r="B70" s="14" t="s">
        <v>106</v>
      </c>
      <c r="C70" s="13" t="s">
        <v>58</v>
      </c>
      <c r="D70" s="13" t="s">
        <v>51</v>
      </c>
      <c r="E70" s="13" t="s">
        <v>51</v>
      </c>
      <c r="F70" s="13" t="s">
        <v>51</v>
      </c>
      <c r="G70" s="13" t="s">
        <v>51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/>
    </row>
    <row r="71" spans="1:39" ht="26.25" customHeight="1">
      <c r="A71" s="13" t="s">
        <v>159</v>
      </c>
      <c r="B71" s="14" t="s">
        <v>107</v>
      </c>
      <c r="C71" s="13" t="s">
        <v>58</v>
      </c>
      <c r="D71" s="13" t="s">
        <v>51</v>
      </c>
      <c r="E71" s="13" t="s">
        <v>51</v>
      </c>
      <c r="F71" s="13" t="s">
        <v>51</v>
      </c>
      <c r="G71" s="13" t="s">
        <v>51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/>
    </row>
    <row r="72" spans="1:39" ht="26.25" customHeight="1">
      <c r="A72" s="13" t="s">
        <v>160</v>
      </c>
      <c r="B72" s="14" t="s">
        <v>108</v>
      </c>
      <c r="C72" s="13" t="s">
        <v>58</v>
      </c>
      <c r="D72" s="13" t="s">
        <v>51</v>
      </c>
      <c r="E72" s="13" t="s">
        <v>51</v>
      </c>
      <c r="F72" s="13" t="s">
        <v>51</v>
      </c>
      <c r="G72" s="13" t="s">
        <v>51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/>
    </row>
    <row r="73" spans="1:39" ht="21.75" customHeight="1">
      <c r="A73" s="13" t="s">
        <v>88</v>
      </c>
      <c r="B73" s="14" t="s">
        <v>109</v>
      </c>
      <c r="C73" s="13" t="s">
        <v>58</v>
      </c>
      <c r="D73" s="13" t="s">
        <v>51</v>
      </c>
      <c r="E73" s="13" t="s">
        <v>51</v>
      </c>
      <c r="F73" s="13" t="s">
        <v>51</v>
      </c>
      <c r="G73" s="13" t="s">
        <v>51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/>
    </row>
    <row r="74" spans="1:39" ht="21.75" customHeight="1">
      <c r="A74" s="13" t="s">
        <v>179</v>
      </c>
      <c r="B74" s="14" t="s">
        <v>110</v>
      </c>
      <c r="C74" s="13" t="s">
        <v>58</v>
      </c>
      <c r="D74" s="13" t="s">
        <v>51</v>
      </c>
      <c r="E74" s="13" t="s">
        <v>51</v>
      </c>
      <c r="F74" s="13" t="s">
        <v>51</v>
      </c>
      <c r="G74" s="13" t="s">
        <v>51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/>
    </row>
    <row r="75" spans="1:39" ht="21.75" customHeight="1">
      <c r="A75" s="13" t="s">
        <v>180</v>
      </c>
      <c r="B75" s="14" t="s">
        <v>111</v>
      </c>
      <c r="C75" s="13" t="s">
        <v>58</v>
      </c>
      <c r="D75" s="13" t="s">
        <v>51</v>
      </c>
      <c r="E75" s="13" t="s">
        <v>51</v>
      </c>
      <c r="F75" s="13" t="s">
        <v>51</v>
      </c>
      <c r="G75" s="13" t="s">
        <v>51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/>
    </row>
  </sheetData>
  <sheetProtection/>
  <mergeCells count="28">
    <mergeCell ref="N1:Q1"/>
    <mergeCell ref="N2:S2"/>
    <mergeCell ref="AE9:AF9"/>
    <mergeCell ref="AG9:AH9"/>
    <mergeCell ref="AI9:AJ9"/>
    <mergeCell ref="A3:S3"/>
    <mergeCell ref="A5:S5"/>
    <mergeCell ref="U8:Z8"/>
    <mergeCell ref="AA8:AB9"/>
    <mergeCell ref="AC8:AL8"/>
    <mergeCell ref="A8:A10"/>
    <mergeCell ref="B8:B10"/>
    <mergeCell ref="C8:C10"/>
    <mergeCell ref="D8:D10"/>
    <mergeCell ref="E8:E10"/>
    <mergeCell ref="F8:G9"/>
    <mergeCell ref="H8:I9"/>
    <mergeCell ref="J8:J10"/>
    <mergeCell ref="AM8:AM10"/>
    <mergeCell ref="K9:O9"/>
    <mergeCell ref="P9:T9"/>
    <mergeCell ref="U9:V9"/>
    <mergeCell ref="W9:X9"/>
    <mergeCell ref="Y9:Z9"/>
    <mergeCell ref="AC9:AD9"/>
    <mergeCell ref="K8:T8"/>
    <mergeCell ref="AK9:AK10"/>
    <mergeCell ref="AL9:AL10"/>
  </mergeCells>
  <printOptions/>
  <pageMargins left="0.3937007874015748" right="0.3937007874015748" top="0.8661417322834646" bottom="0.4724409448818898" header="0.31496062992125984" footer="0.31496062992125984"/>
  <pageSetup firstPageNumber="8" useFirstPageNumber="1" horizontalDpi="600" verticalDpi="600" orientation="landscape" paperSize="9" scale="46" r:id="rId1"/>
  <headerFooter>
    <oddHeader>&amp;C&amp;P</oddHeader>
    <evenHeader>&amp;C5</evenHeader>
  </headerFooter>
  <colBreaks count="1" manualBreakCount="1">
    <brk id="20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Z7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2" width="74.00390625" style="5" customWidth="1"/>
    <col min="3" max="3" width="15.125" style="5" customWidth="1"/>
    <col min="4" max="4" width="15.75390625" style="5" customWidth="1"/>
    <col min="5" max="5" width="16.00390625" style="5" customWidth="1"/>
    <col min="6" max="6" width="15.25390625" style="5" customWidth="1"/>
    <col min="7" max="7" width="9.75390625" style="5" customWidth="1"/>
    <col min="8" max="11" width="6.625" style="5" customWidth="1"/>
    <col min="12" max="12" width="8.125" style="5" customWidth="1"/>
    <col min="13" max="13" width="15.125" style="5" customWidth="1"/>
    <col min="14" max="14" width="9.625" style="5" customWidth="1"/>
    <col min="15" max="18" width="6.625" style="5" customWidth="1"/>
    <col min="19" max="19" width="8.125" style="5" customWidth="1"/>
    <col min="20" max="20" width="14.875" style="5" customWidth="1"/>
    <col min="21" max="26" width="6.375" style="5" customWidth="1"/>
    <col min="27" max="27" width="13.125" style="5" customWidth="1"/>
    <col min="28" max="32" width="6.00390625" style="5" customWidth="1"/>
    <col min="33" max="33" width="6.375" style="5" customWidth="1"/>
    <col min="34" max="34" width="13.00390625" style="5" customWidth="1"/>
    <col min="35" max="39" width="6.00390625" style="5" customWidth="1"/>
    <col min="40" max="40" width="7.125" style="5" customWidth="1"/>
    <col min="41" max="41" width="12.50390625" style="5" customWidth="1"/>
    <col min="42" max="46" width="6.00390625" style="5" customWidth="1"/>
    <col min="47" max="47" width="7.25390625" style="5" customWidth="1"/>
    <col min="48" max="48" width="12.75390625" style="5" customWidth="1"/>
    <col min="49" max="54" width="6.00390625" style="5" customWidth="1"/>
    <col min="55" max="55" width="13.625" style="5" customWidth="1"/>
    <col min="56" max="60" width="6.00390625" style="5" customWidth="1"/>
    <col min="61" max="61" width="6.25390625" style="5" customWidth="1"/>
    <col min="62" max="62" width="13.125" style="5" customWidth="1"/>
    <col min="63" max="68" width="6.00390625" style="5" customWidth="1"/>
    <col min="69" max="69" width="12.875" style="5" customWidth="1"/>
    <col min="70" max="74" width="6.00390625" style="5" customWidth="1"/>
    <col min="75" max="75" width="6.25390625" style="5" customWidth="1"/>
    <col min="76" max="76" width="13.50390625" style="5" customWidth="1"/>
    <col min="77" max="82" width="6.125" style="5" customWidth="1"/>
    <col min="83" max="83" width="12.875" style="5" customWidth="1"/>
    <col min="84" max="89" width="6.125" style="5" customWidth="1"/>
    <col min="90" max="90" width="12.50390625" style="5" customWidth="1"/>
    <col min="91" max="91" width="4.125" style="5" customWidth="1"/>
    <col min="92" max="92" width="3.75390625" style="5" customWidth="1"/>
    <col min="93" max="93" width="3.875" style="5" customWidth="1"/>
    <col min="94" max="94" width="4.50390625" style="5" customWidth="1"/>
    <col min="95" max="95" width="5.00390625" style="5" customWidth="1"/>
    <col min="96" max="96" width="5.50390625" style="5" customWidth="1"/>
    <col min="97" max="97" width="5.75390625" style="5" customWidth="1"/>
    <col min="98" max="98" width="5.50390625" style="5" customWidth="1"/>
    <col min="99" max="100" width="5.00390625" style="5" customWidth="1"/>
    <col min="101" max="101" width="12.875" style="5" customWidth="1"/>
    <col min="102" max="111" width="5.00390625" style="5" customWidth="1"/>
    <col min="112" max="16384" width="9.00390625" style="5" customWidth="1"/>
  </cols>
  <sheetData>
    <row r="1" spans="13:33" ht="18.75">
      <c r="M1" s="123" t="s">
        <v>508</v>
      </c>
      <c r="P1" s="123"/>
      <c r="Q1" s="123"/>
      <c r="R1" s="123"/>
      <c r="S1" s="123"/>
      <c r="T1" s="123"/>
      <c r="AG1" s="96"/>
    </row>
    <row r="2" spans="13:33" ht="100.5" customHeight="1">
      <c r="M2" s="143" t="s">
        <v>580</v>
      </c>
      <c r="N2" s="143"/>
      <c r="O2" s="143"/>
      <c r="P2" s="143"/>
      <c r="Q2" s="143"/>
      <c r="R2" s="143"/>
      <c r="S2" s="143"/>
      <c r="T2" s="103"/>
      <c r="AG2" s="80"/>
    </row>
    <row r="3" ht="15.75" customHeight="1">
      <c r="AG3" s="80"/>
    </row>
    <row r="4" spans="1:33" ht="18.75">
      <c r="A4" s="167" t="s">
        <v>509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</row>
    <row r="5" spans="1:90" ht="14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</row>
    <row r="6" spans="1:104" ht="18.75">
      <c r="A6" s="101" t="s">
        <v>117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</row>
    <row r="7" spans="1:103" ht="15.7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</row>
    <row r="8" spans="1:90" ht="15.75">
      <c r="A8" s="3" t="s">
        <v>205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9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</row>
    <row r="9" spans="1:103" ht="15.7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</row>
    <row r="10" spans="1:101" ht="15.75">
      <c r="A10" s="158" t="s">
        <v>12</v>
      </c>
      <c r="B10" s="158" t="s">
        <v>6</v>
      </c>
      <c r="C10" s="158" t="s">
        <v>245</v>
      </c>
      <c r="D10" s="77" t="s">
        <v>428</v>
      </c>
      <c r="E10" s="77"/>
      <c r="F10" s="168" t="s">
        <v>429</v>
      </c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70"/>
      <c r="T10" s="76" t="s">
        <v>430</v>
      </c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 t="s">
        <v>430</v>
      </c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158" t="s">
        <v>10</v>
      </c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</row>
    <row r="11" spans="1:90" ht="15.75">
      <c r="A11" s="159"/>
      <c r="B11" s="159"/>
      <c r="C11" s="159"/>
      <c r="D11" s="77"/>
      <c r="E11" s="77"/>
      <c r="F11" s="171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3"/>
      <c r="T11" s="161" t="s">
        <v>431</v>
      </c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3"/>
      <c r="AH11" s="161" t="s">
        <v>432</v>
      </c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3"/>
      <c r="AV11" s="161" t="s">
        <v>535</v>
      </c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3"/>
      <c r="BJ11" s="161" t="s">
        <v>433</v>
      </c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3"/>
      <c r="BX11" s="77" t="s">
        <v>290</v>
      </c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159"/>
    </row>
    <row r="12" spans="1:90" ht="12.75" customHeight="1">
      <c r="A12" s="159"/>
      <c r="B12" s="159"/>
      <c r="C12" s="159"/>
      <c r="D12" s="77"/>
      <c r="E12" s="77"/>
      <c r="F12" s="161" t="s">
        <v>2</v>
      </c>
      <c r="G12" s="162"/>
      <c r="H12" s="162"/>
      <c r="I12" s="162"/>
      <c r="J12" s="162"/>
      <c r="K12" s="162"/>
      <c r="L12" s="162"/>
      <c r="M12" s="164" t="s">
        <v>434</v>
      </c>
      <c r="N12" s="165"/>
      <c r="O12" s="165"/>
      <c r="P12" s="165"/>
      <c r="Q12" s="165"/>
      <c r="R12" s="165"/>
      <c r="S12" s="166"/>
      <c r="T12" s="161" t="s">
        <v>2</v>
      </c>
      <c r="U12" s="162"/>
      <c r="V12" s="162"/>
      <c r="W12" s="162"/>
      <c r="X12" s="162"/>
      <c r="Y12" s="162"/>
      <c r="Z12" s="162"/>
      <c r="AA12" s="164" t="s">
        <v>434</v>
      </c>
      <c r="AB12" s="165"/>
      <c r="AC12" s="165"/>
      <c r="AD12" s="165"/>
      <c r="AE12" s="165"/>
      <c r="AF12" s="165"/>
      <c r="AG12" s="166"/>
      <c r="AH12" s="161" t="s">
        <v>2</v>
      </c>
      <c r="AI12" s="162"/>
      <c r="AJ12" s="162"/>
      <c r="AK12" s="162"/>
      <c r="AL12" s="162"/>
      <c r="AM12" s="162"/>
      <c r="AN12" s="162"/>
      <c r="AO12" s="164" t="s">
        <v>434</v>
      </c>
      <c r="AP12" s="165"/>
      <c r="AQ12" s="165"/>
      <c r="AR12" s="165"/>
      <c r="AS12" s="165"/>
      <c r="AT12" s="165"/>
      <c r="AU12" s="166"/>
      <c r="AV12" s="161" t="s">
        <v>2</v>
      </c>
      <c r="AW12" s="162"/>
      <c r="AX12" s="162"/>
      <c r="AY12" s="162"/>
      <c r="AZ12" s="162"/>
      <c r="BA12" s="162"/>
      <c r="BB12" s="162"/>
      <c r="BC12" s="164" t="s">
        <v>534</v>
      </c>
      <c r="BD12" s="165"/>
      <c r="BE12" s="165"/>
      <c r="BF12" s="165"/>
      <c r="BG12" s="165"/>
      <c r="BH12" s="165"/>
      <c r="BI12" s="166"/>
      <c r="BJ12" s="161" t="s">
        <v>2</v>
      </c>
      <c r="BK12" s="162"/>
      <c r="BL12" s="162"/>
      <c r="BM12" s="162"/>
      <c r="BN12" s="162"/>
      <c r="BO12" s="162"/>
      <c r="BP12" s="162"/>
      <c r="BQ12" s="164" t="s">
        <v>510</v>
      </c>
      <c r="BR12" s="165"/>
      <c r="BS12" s="165"/>
      <c r="BT12" s="165"/>
      <c r="BU12" s="165"/>
      <c r="BV12" s="165"/>
      <c r="BW12" s="166"/>
      <c r="BX12" s="161" t="s">
        <v>2</v>
      </c>
      <c r="BY12" s="162"/>
      <c r="BZ12" s="162"/>
      <c r="CA12" s="162"/>
      <c r="CB12" s="162"/>
      <c r="CC12" s="162"/>
      <c r="CD12" s="162"/>
      <c r="CE12" s="164" t="s">
        <v>510</v>
      </c>
      <c r="CF12" s="165"/>
      <c r="CG12" s="165"/>
      <c r="CH12" s="165"/>
      <c r="CI12" s="165"/>
      <c r="CJ12" s="165"/>
      <c r="CK12" s="166"/>
      <c r="CL12" s="159"/>
    </row>
    <row r="13" spans="1:90" ht="25.5">
      <c r="A13" s="159"/>
      <c r="B13" s="159"/>
      <c r="C13" s="159"/>
      <c r="D13" s="77" t="s">
        <v>14</v>
      </c>
      <c r="E13" s="77" t="s">
        <v>510</v>
      </c>
      <c r="F13" s="77" t="s">
        <v>435</v>
      </c>
      <c r="G13" s="76" t="s">
        <v>436</v>
      </c>
      <c r="H13" s="76"/>
      <c r="I13" s="76"/>
      <c r="J13" s="76"/>
      <c r="K13" s="76"/>
      <c r="L13" s="76"/>
      <c r="M13" s="77" t="s">
        <v>435</v>
      </c>
      <c r="N13" s="76" t="s">
        <v>436</v>
      </c>
      <c r="O13" s="76"/>
      <c r="P13" s="76"/>
      <c r="Q13" s="76"/>
      <c r="R13" s="76"/>
      <c r="S13" s="76"/>
      <c r="T13" s="77" t="s">
        <v>435</v>
      </c>
      <c r="U13" s="76" t="s">
        <v>436</v>
      </c>
      <c r="V13" s="76"/>
      <c r="W13" s="76"/>
      <c r="X13" s="76"/>
      <c r="Y13" s="76"/>
      <c r="Z13" s="76"/>
      <c r="AA13" s="77" t="s">
        <v>435</v>
      </c>
      <c r="AB13" s="76" t="s">
        <v>436</v>
      </c>
      <c r="AC13" s="76"/>
      <c r="AD13" s="76"/>
      <c r="AE13" s="76"/>
      <c r="AF13" s="76"/>
      <c r="AG13" s="76"/>
      <c r="AH13" s="77" t="s">
        <v>435</v>
      </c>
      <c r="AI13" s="76" t="s">
        <v>436</v>
      </c>
      <c r="AJ13" s="76"/>
      <c r="AK13" s="76"/>
      <c r="AL13" s="76"/>
      <c r="AM13" s="76"/>
      <c r="AN13" s="76"/>
      <c r="AO13" s="77" t="s">
        <v>435</v>
      </c>
      <c r="AP13" s="76" t="s">
        <v>436</v>
      </c>
      <c r="AQ13" s="76"/>
      <c r="AR13" s="76"/>
      <c r="AS13" s="76"/>
      <c r="AT13" s="76"/>
      <c r="AU13" s="76"/>
      <c r="AV13" s="77" t="s">
        <v>435</v>
      </c>
      <c r="AW13" s="76" t="s">
        <v>436</v>
      </c>
      <c r="AX13" s="76"/>
      <c r="AY13" s="76"/>
      <c r="AZ13" s="76"/>
      <c r="BA13" s="76"/>
      <c r="BB13" s="76"/>
      <c r="BC13" s="77" t="s">
        <v>435</v>
      </c>
      <c r="BD13" s="76" t="s">
        <v>436</v>
      </c>
      <c r="BE13" s="76"/>
      <c r="BF13" s="76"/>
      <c r="BG13" s="76"/>
      <c r="BH13" s="76"/>
      <c r="BI13" s="76"/>
      <c r="BJ13" s="77" t="s">
        <v>435</v>
      </c>
      <c r="BK13" s="76" t="s">
        <v>436</v>
      </c>
      <c r="BL13" s="76"/>
      <c r="BM13" s="76"/>
      <c r="BN13" s="76"/>
      <c r="BO13" s="76"/>
      <c r="BP13" s="76"/>
      <c r="BQ13" s="77" t="s">
        <v>435</v>
      </c>
      <c r="BR13" s="76" t="s">
        <v>436</v>
      </c>
      <c r="BS13" s="76"/>
      <c r="BT13" s="76"/>
      <c r="BU13" s="76"/>
      <c r="BV13" s="76"/>
      <c r="BW13" s="76"/>
      <c r="BX13" s="77" t="s">
        <v>435</v>
      </c>
      <c r="BY13" s="76" t="s">
        <v>436</v>
      </c>
      <c r="BZ13" s="76"/>
      <c r="CA13" s="76"/>
      <c r="CB13" s="76"/>
      <c r="CC13" s="76"/>
      <c r="CD13" s="76"/>
      <c r="CE13" s="77" t="s">
        <v>435</v>
      </c>
      <c r="CF13" s="76" t="s">
        <v>436</v>
      </c>
      <c r="CG13" s="76"/>
      <c r="CH13" s="76"/>
      <c r="CI13" s="76"/>
      <c r="CJ13" s="76"/>
      <c r="CK13" s="76"/>
      <c r="CL13" s="159"/>
    </row>
    <row r="14" spans="1:90" ht="52.5" customHeight="1">
      <c r="A14" s="160"/>
      <c r="B14" s="160"/>
      <c r="C14" s="160"/>
      <c r="D14" s="77"/>
      <c r="E14" s="77"/>
      <c r="F14" s="71" t="s">
        <v>437</v>
      </c>
      <c r="G14" s="71" t="s">
        <v>437</v>
      </c>
      <c r="H14" s="66" t="s">
        <v>438</v>
      </c>
      <c r="I14" s="66" t="s">
        <v>439</v>
      </c>
      <c r="J14" s="66" t="s">
        <v>440</v>
      </c>
      <c r="K14" s="66" t="s">
        <v>322</v>
      </c>
      <c r="L14" s="66" t="s">
        <v>441</v>
      </c>
      <c r="M14" s="71" t="s">
        <v>437</v>
      </c>
      <c r="N14" s="71" t="s">
        <v>437</v>
      </c>
      <c r="O14" s="66" t="s">
        <v>438</v>
      </c>
      <c r="P14" s="66" t="s">
        <v>439</v>
      </c>
      <c r="Q14" s="66" t="s">
        <v>440</v>
      </c>
      <c r="R14" s="66" t="s">
        <v>322</v>
      </c>
      <c r="S14" s="66" t="s">
        <v>441</v>
      </c>
      <c r="T14" s="71" t="s">
        <v>437</v>
      </c>
      <c r="U14" s="71" t="s">
        <v>437</v>
      </c>
      <c r="V14" s="66" t="s">
        <v>438</v>
      </c>
      <c r="W14" s="66" t="s">
        <v>439</v>
      </c>
      <c r="X14" s="66" t="s">
        <v>440</v>
      </c>
      <c r="Y14" s="66" t="s">
        <v>322</v>
      </c>
      <c r="Z14" s="66" t="s">
        <v>441</v>
      </c>
      <c r="AA14" s="71" t="s">
        <v>437</v>
      </c>
      <c r="AB14" s="71" t="s">
        <v>437</v>
      </c>
      <c r="AC14" s="66" t="s">
        <v>438</v>
      </c>
      <c r="AD14" s="66" t="s">
        <v>439</v>
      </c>
      <c r="AE14" s="66" t="s">
        <v>440</v>
      </c>
      <c r="AF14" s="66" t="s">
        <v>322</v>
      </c>
      <c r="AG14" s="66" t="s">
        <v>441</v>
      </c>
      <c r="AH14" s="71" t="s">
        <v>437</v>
      </c>
      <c r="AI14" s="71" t="s">
        <v>437</v>
      </c>
      <c r="AJ14" s="66" t="s">
        <v>438</v>
      </c>
      <c r="AK14" s="66" t="s">
        <v>439</v>
      </c>
      <c r="AL14" s="66" t="s">
        <v>440</v>
      </c>
      <c r="AM14" s="66" t="s">
        <v>322</v>
      </c>
      <c r="AN14" s="66" t="s">
        <v>441</v>
      </c>
      <c r="AO14" s="71" t="s">
        <v>437</v>
      </c>
      <c r="AP14" s="71" t="s">
        <v>437</v>
      </c>
      <c r="AQ14" s="66" t="s">
        <v>438</v>
      </c>
      <c r="AR14" s="66" t="s">
        <v>439</v>
      </c>
      <c r="AS14" s="66" t="s">
        <v>440</v>
      </c>
      <c r="AT14" s="66" t="s">
        <v>322</v>
      </c>
      <c r="AU14" s="66" t="s">
        <v>441</v>
      </c>
      <c r="AV14" s="71" t="s">
        <v>437</v>
      </c>
      <c r="AW14" s="71" t="s">
        <v>437</v>
      </c>
      <c r="AX14" s="66" t="s">
        <v>438</v>
      </c>
      <c r="AY14" s="66" t="s">
        <v>439</v>
      </c>
      <c r="AZ14" s="66" t="s">
        <v>440</v>
      </c>
      <c r="BA14" s="66" t="s">
        <v>322</v>
      </c>
      <c r="BB14" s="66" t="s">
        <v>441</v>
      </c>
      <c r="BC14" s="71" t="s">
        <v>437</v>
      </c>
      <c r="BD14" s="71" t="s">
        <v>437</v>
      </c>
      <c r="BE14" s="66" t="s">
        <v>438</v>
      </c>
      <c r="BF14" s="66" t="s">
        <v>439</v>
      </c>
      <c r="BG14" s="66" t="s">
        <v>440</v>
      </c>
      <c r="BH14" s="66" t="s">
        <v>322</v>
      </c>
      <c r="BI14" s="66" t="s">
        <v>441</v>
      </c>
      <c r="BJ14" s="71" t="s">
        <v>437</v>
      </c>
      <c r="BK14" s="71" t="s">
        <v>437</v>
      </c>
      <c r="BL14" s="66" t="s">
        <v>438</v>
      </c>
      <c r="BM14" s="66" t="s">
        <v>439</v>
      </c>
      <c r="BN14" s="66" t="s">
        <v>440</v>
      </c>
      <c r="BO14" s="66" t="s">
        <v>322</v>
      </c>
      <c r="BP14" s="66" t="s">
        <v>441</v>
      </c>
      <c r="BQ14" s="71" t="s">
        <v>437</v>
      </c>
      <c r="BR14" s="71" t="s">
        <v>437</v>
      </c>
      <c r="BS14" s="66" t="s">
        <v>438</v>
      </c>
      <c r="BT14" s="66" t="s">
        <v>439</v>
      </c>
      <c r="BU14" s="66" t="s">
        <v>440</v>
      </c>
      <c r="BV14" s="66" t="s">
        <v>322</v>
      </c>
      <c r="BW14" s="66" t="s">
        <v>441</v>
      </c>
      <c r="BX14" s="71" t="s">
        <v>437</v>
      </c>
      <c r="BY14" s="71" t="s">
        <v>437</v>
      </c>
      <c r="BZ14" s="66" t="s">
        <v>438</v>
      </c>
      <c r="CA14" s="66" t="s">
        <v>439</v>
      </c>
      <c r="CB14" s="66" t="s">
        <v>440</v>
      </c>
      <c r="CC14" s="66" t="s">
        <v>322</v>
      </c>
      <c r="CD14" s="66" t="s">
        <v>441</v>
      </c>
      <c r="CE14" s="71" t="s">
        <v>437</v>
      </c>
      <c r="CF14" s="71" t="s">
        <v>437</v>
      </c>
      <c r="CG14" s="66" t="s">
        <v>438</v>
      </c>
      <c r="CH14" s="66" t="s">
        <v>439</v>
      </c>
      <c r="CI14" s="66" t="s">
        <v>440</v>
      </c>
      <c r="CJ14" s="66" t="s">
        <v>322</v>
      </c>
      <c r="CK14" s="66" t="s">
        <v>441</v>
      </c>
      <c r="CL14" s="160"/>
    </row>
    <row r="15" spans="1:90" ht="15.75">
      <c r="A15" s="76">
        <v>1</v>
      </c>
      <c r="B15" s="76">
        <v>2</v>
      </c>
      <c r="C15" s="76">
        <v>3</v>
      </c>
      <c r="D15" s="76">
        <v>4</v>
      </c>
      <c r="E15" s="76">
        <v>5</v>
      </c>
      <c r="F15" s="67" t="s">
        <v>307</v>
      </c>
      <c r="G15" s="67" t="s">
        <v>308</v>
      </c>
      <c r="H15" s="67" t="s">
        <v>309</v>
      </c>
      <c r="I15" s="67" t="s">
        <v>442</v>
      </c>
      <c r="J15" s="67" t="s">
        <v>443</v>
      </c>
      <c r="K15" s="67" t="s">
        <v>444</v>
      </c>
      <c r="L15" s="67" t="s">
        <v>445</v>
      </c>
      <c r="M15" s="67" t="s">
        <v>446</v>
      </c>
      <c r="N15" s="67" t="s">
        <v>447</v>
      </c>
      <c r="O15" s="67" t="s">
        <v>448</v>
      </c>
      <c r="P15" s="67" t="s">
        <v>449</v>
      </c>
      <c r="Q15" s="67" t="s">
        <v>450</v>
      </c>
      <c r="R15" s="67" t="s">
        <v>451</v>
      </c>
      <c r="S15" s="67" t="s">
        <v>452</v>
      </c>
      <c r="T15" s="67" t="s">
        <v>310</v>
      </c>
      <c r="U15" s="67" t="s">
        <v>311</v>
      </c>
      <c r="V15" s="67" t="s">
        <v>312</v>
      </c>
      <c r="W15" s="67" t="s">
        <v>453</v>
      </c>
      <c r="X15" s="67" t="s">
        <v>454</v>
      </c>
      <c r="Y15" s="67" t="s">
        <v>455</v>
      </c>
      <c r="Z15" s="67" t="s">
        <v>456</v>
      </c>
      <c r="AA15" s="67" t="s">
        <v>457</v>
      </c>
      <c r="AB15" s="67" t="s">
        <v>458</v>
      </c>
      <c r="AC15" s="67" t="s">
        <v>459</v>
      </c>
      <c r="AD15" s="67" t="s">
        <v>460</v>
      </c>
      <c r="AE15" s="67" t="s">
        <v>461</v>
      </c>
      <c r="AF15" s="67" t="s">
        <v>462</v>
      </c>
      <c r="AG15" s="67" t="s">
        <v>463</v>
      </c>
      <c r="AH15" s="67" t="s">
        <v>464</v>
      </c>
      <c r="AI15" s="67" t="s">
        <v>465</v>
      </c>
      <c r="AJ15" s="67" t="s">
        <v>466</v>
      </c>
      <c r="AK15" s="67" t="s">
        <v>467</v>
      </c>
      <c r="AL15" s="67" t="s">
        <v>468</v>
      </c>
      <c r="AM15" s="67" t="s">
        <v>469</v>
      </c>
      <c r="AN15" s="67" t="s">
        <v>470</v>
      </c>
      <c r="AO15" s="67" t="s">
        <v>471</v>
      </c>
      <c r="AP15" s="67" t="s">
        <v>472</v>
      </c>
      <c r="AQ15" s="67" t="s">
        <v>473</v>
      </c>
      <c r="AR15" s="67" t="s">
        <v>474</v>
      </c>
      <c r="AS15" s="67" t="s">
        <v>475</v>
      </c>
      <c r="AT15" s="67" t="s">
        <v>476</v>
      </c>
      <c r="AU15" s="67" t="s">
        <v>477</v>
      </c>
      <c r="AV15" s="67" t="s">
        <v>478</v>
      </c>
      <c r="AW15" s="67" t="s">
        <v>479</v>
      </c>
      <c r="AX15" s="67" t="s">
        <v>480</v>
      </c>
      <c r="AY15" s="67" t="s">
        <v>481</v>
      </c>
      <c r="AZ15" s="67" t="s">
        <v>482</v>
      </c>
      <c r="BA15" s="67" t="s">
        <v>483</v>
      </c>
      <c r="BB15" s="67" t="s">
        <v>484</v>
      </c>
      <c r="BC15" s="67" t="s">
        <v>485</v>
      </c>
      <c r="BD15" s="67" t="s">
        <v>486</v>
      </c>
      <c r="BE15" s="67" t="s">
        <v>487</v>
      </c>
      <c r="BF15" s="67" t="s">
        <v>488</v>
      </c>
      <c r="BG15" s="67" t="s">
        <v>489</v>
      </c>
      <c r="BH15" s="67" t="s">
        <v>490</v>
      </c>
      <c r="BI15" s="67" t="s">
        <v>491</v>
      </c>
      <c r="BJ15" s="67" t="s">
        <v>478</v>
      </c>
      <c r="BK15" s="67" t="s">
        <v>479</v>
      </c>
      <c r="BL15" s="67" t="s">
        <v>480</v>
      </c>
      <c r="BM15" s="67" t="s">
        <v>481</v>
      </c>
      <c r="BN15" s="67" t="s">
        <v>482</v>
      </c>
      <c r="BO15" s="67" t="s">
        <v>483</v>
      </c>
      <c r="BP15" s="67" t="s">
        <v>484</v>
      </c>
      <c r="BQ15" s="67" t="s">
        <v>485</v>
      </c>
      <c r="BR15" s="67" t="s">
        <v>486</v>
      </c>
      <c r="BS15" s="67" t="s">
        <v>487</v>
      </c>
      <c r="BT15" s="67" t="s">
        <v>488</v>
      </c>
      <c r="BU15" s="67" t="s">
        <v>489</v>
      </c>
      <c r="BV15" s="67" t="s">
        <v>490</v>
      </c>
      <c r="BW15" s="67" t="s">
        <v>491</v>
      </c>
      <c r="BX15" s="67" t="s">
        <v>492</v>
      </c>
      <c r="BY15" s="67" t="s">
        <v>493</v>
      </c>
      <c r="BZ15" s="67" t="s">
        <v>494</v>
      </c>
      <c r="CA15" s="67" t="s">
        <v>495</v>
      </c>
      <c r="CB15" s="67" t="s">
        <v>496</v>
      </c>
      <c r="CC15" s="67" t="s">
        <v>497</v>
      </c>
      <c r="CD15" s="67" t="s">
        <v>498</v>
      </c>
      <c r="CE15" s="67" t="s">
        <v>499</v>
      </c>
      <c r="CF15" s="67" t="s">
        <v>500</v>
      </c>
      <c r="CG15" s="67" t="s">
        <v>501</v>
      </c>
      <c r="CH15" s="67" t="s">
        <v>502</v>
      </c>
      <c r="CI15" s="67" t="s">
        <v>503</v>
      </c>
      <c r="CJ15" s="67" t="s">
        <v>504</v>
      </c>
      <c r="CK15" s="67" t="s">
        <v>505</v>
      </c>
      <c r="CL15" s="67" t="s">
        <v>506</v>
      </c>
    </row>
    <row r="16" spans="1:90" ht="15.75">
      <c r="A16" s="70">
        <v>0</v>
      </c>
      <c r="B16" s="76" t="s">
        <v>507</v>
      </c>
      <c r="C16" s="76"/>
      <c r="D16" s="12">
        <f>D17+D18+D19+D20+D21+D22</f>
        <v>11.420666666666666</v>
      </c>
      <c r="E16" s="12">
        <f aca="true" t="shared" si="0" ref="E16:BP16">E17+E18+E19+E20+E21+E22</f>
        <v>33.4881865</v>
      </c>
      <c r="F16" s="12">
        <f t="shared" si="0"/>
        <v>0</v>
      </c>
      <c r="G16" s="12">
        <f t="shared" si="0"/>
        <v>2.3216666666666668</v>
      </c>
      <c r="H16" s="12">
        <f t="shared" si="0"/>
        <v>1.3800000000000001</v>
      </c>
      <c r="I16" s="12">
        <f t="shared" si="0"/>
        <v>0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  <c r="N16" s="12">
        <f t="shared" si="0"/>
        <v>0.536993</v>
      </c>
      <c r="O16" s="12">
        <f t="shared" si="0"/>
        <v>0</v>
      </c>
      <c r="P16" s="12">
        <f t="shared" si="0"/>
        <v>0</v>
      </c>
      <c r="Q16" s="12">
        <f t="shared" si="0"/>
        <v>0</v>
      </c>
      <c r="R16" s="12">
        <f t="shared" si="0"/>
        <v>0</v>
      </c>
      <c r="S16" s="12">
        <f t="shared" si="0"/>
        <v>0</v>
      </c>
      <c r="T16" s="12">
        <f t="shared" si="0"/>
        <v>0</v>
      </c>
      <c r="U16" s="12">
        <f t="shared" si="0"/>
        <v>2.9290819999999997</v>
      </c>
      <c r="V16" s="12">
        <f t="shared" si="0"/>
        <v>1.3800000000000001</v>
      </c>
      <c r="W16" s="12">
        <f t="shared" si="0"/>
        <v>0</v>
      </c>
      <c r="X16" s="12">
        <f t="shared" si="0"/>
        <v>0.911</v>
      </c>
      <c r="Y16" s="12">
        <f t="shared" si="0"/>
        <v>0</v>
      </c>
      <c r="Z16" s="12">
        <f t="shared" si="0"/>
        <v>0</v>
      </c>
      <c r="AA16" s="12">
        <f t="shared" si="0"/>
        <v>0</v>
      </c>
      <c r="AB16" s="12">
        <f t="shared" si="0"/>
        <v>2.9987062699999996</v>
      </c>
      <c r="AC16" s="12">
        <f t="shared" si="0"/>
        <v>1.3800000000000001</v>
      </c>
      <c r="AD16" s="12">
        <f t="shared" si="0"/>
        <v>0</v>
      </c>
      <c r="AE16" s="12">
        <f t="shared" si="0"/>
        <v>0.9864</v>
      </c>
      <c r="AF16" s="12">
        <f t="shared" si="0"/>
        <v>0</v>
      </c>
      <c r="AG16" s="12">
        <f t="shared" si="0"/>
        <v>0</v>
      </c>
      <c r="AH16" s="12">
        <f t="shared" si="0"/>
        <v>0</v>
      </c>
      <c r="AI16" s="12">
        <f t="shared" si="0"/>
        <v>3.3825</v>
      </c>
      <c r="AJ16" s="12">
        <f t="shared" si="0"/>
        <v>0</v>
      </c>
      <c r="AK16" s="12">
        <f t="shared" si="0"/>
        <v>0</v>
      </c>
      <c r="AL16" s="12">
        <f t="shared" si="0"/>
        <v>0.833</v>
      </c>
      <c r="AM16" s="12">
        <f t="shared" si="0"/>
        <v>0</v>
      </c>
      <c r="AN16" s="12">
        <f t="shared" si="0"/>
        <v>0</v>
      </c>
      <c r="AO16" s="12">
        <f t="shared" si="0"/>
        <v>0</v>
      </c>
      <c r="AP16" s="12">
        <f t="shared" si="0"/>
        <v>4.23479138</v>
      </c>
      <c r="AQ16" s="12">
        <f t="shared" si="0"/>
        <v>0</v>
      </c>
      <c r="AR16" s="12">
        <f t="shared" si="0"/>
        <v>0</v>
      </c>
      <c r="AS16" s="12">
        <f t="shared" si="0"/>
        <v>0.833</v>
      </c>
      <c r="AT16" s="12">
        <f t="shared" si="0"/>
        <v>0</v>
      </c>
      <c r="AU16" s="12">
        <f t="shared" si="0"/>
        <v>0</v>
      </c>
      <c r="AV16" s="12">
        <f t="shared" si="0"/>
        <v>0</v>
      </c>
      <c r="AW16" s="12">
        <f t="shared" si="0"/>
        <v>3.535834</v>
      </c>
      <c r="AX16" s="12">
        <f t="shared" si="0"/>
        <v>0</v>
      </c>
      <c r="AY16" s="12">
        <f t="shared" si="0"/>
        <v>0</v>
      </c>
      <c r="AZ16" s="12">
        <f t="shared" si="0"/>
        <v>1.2856</v>
      </c>
      <c r="BA16" s="12">
        <f t="shared" si="0"/>
        <v>0</v>
      </c>
      <c r="BB16" s="12">
        <f t="shared" si="0"/>
        <v>0</v>
      </c>
      <c r="BC16" s="12">
        <f t="shared" si="0"/>
        <v>0</v>
      </c>
      <c r="BD16" s="12">
        <f t="shared" si="0"/>
        <v>3.525</v>
      </c>
      <c r="BE16" s="12">
        <f t="shared" si="0"/>
        <v>0</v>
      </c>
      <c r="BF16" s="12">
        <f t="shared" si="0"/>
        <v>0</v>
      </c>
      <c r="BG16" s="12">
        <f t="shared" si="0"/>
        <v>1.0582</v>
      </c>
      <c r="BH16" s="12">
        <f t="shared" si="0"/>
        <v>0</v>
      </c>
      <c r="BI16" s="12">
        <f t="shared" si="0"/>
        <v>0</v>
      </c>
      <c r="BJ16" s="12">
        <f t="shared" si="0"/>
        <v>0</v>
      </c>
      <c r="BK16" s="12">
        <f t="shared" si="0"/>
        <v>3.485001</v>
      </c>
      <c r="BL16" s="12">
        <f t="shared" si="0"/>
        <v>0</v>
      </c>
      <c r="BM16" s="12">
        <f t="shared" si="0"/>
        <v>0</v>
      </c>
      <c r="BN16" s="12">
        <f t="shared" si="0"/>
        <v>0</v>
      </c>
      <c r="BO16" s="12">
        <f t="shared" si="0"/>
        <v>0</v>
      </c>
      <c r="BP16" s="12">
        <f t="shared" si="0"/>
        <v>0</v>
      </c>
      <c r="BQ16" s="12">
        <f aca="true" t="shared" si="1" ref="BQ16:CK16">BQ17+BQ18+BQ19+BQ20+BQ21+BQ22</f>
        <v>0</v>
      </c>
      <c r="BR16" s="12">
        <f t="shared" si="1"/>
        <v>3.485</v>
      </c>
      <c r="BS16" s="12">
        <f t="shared" si="1"/>
        <v>0</v>
      </c>
      <c r="BT16" s="12">
        <f t="shared" si="1"/>
        <v>0</v>
      </c>
      <c r="BU16" s="12">
        <f t="shared" si="1"/>
        <v>1.055</v>
      </c>
      <c r="BV16" s="12">
        <f t="shared" si="1"/>
        <v>0</v>
      </c>
      <c r="BW16" s="12">
        <f t="shared" si="1"/>
        <v>0</v>
      </c>
      <c r="BX16" s="12">
        <f t="shared" si="1"/>
        <v>0</v>
      </c>
      <c r="BY16" s="12">
        <f t="shared" si="1"/>
        <v>15.654083666666667</v>
      </c>
      <c r="BZ16" s="12">
        <f t="shared" si="1"/>
        <v>2.7600000000000002</v>
      </c>
      <c r="CA16" s="12">
        <f t="shared" si="1"/>
        <v>0</v>
      </c>
      <c r="CB16" s="12">
        <f t="shared" si="1"/>
        <v>3.0296000000000003</v>
      </c>
      <c r="CC16" s="12">
        <f t="shared" si="1"/>
        <v>0</v>
      </c>
      <c r="CD16" s="12">
        <f t="shared" si="1"/>
        <v>0</v>
      </c>
      <c r="CE16" s="12">
        <f t="shared" si="1"/>
        <v>0</v>
      </c>
      <c r="CF16" s="12">
        <f t="shared" si="1"/>
        <v>15.643248666666667</v>
      </c>
      <c r="CG16" s="12">
        <f t="shared" si="1"/>
        <v>2.7600000000000002</v>
      </c>
      <c r="CH16" s="12">
        <f t="shared" si="1"/>
        <v>0</v>
      </c>
      <c r="CI16" s="12">
        <f t="shared" si="1"/>
        <v>3.8572</v>
      </c>
      <c r="CJ16" s="12">
        <f t="shared" si="1"/>
        <v>0</v>
      </c>
      <c r="CK16" s="12">
        <f t="shared" si="1"/>
        <v>0</v>
      </c>
      <c r="CL16" s="67"/>
    </row>
    <row r="17" spans="1:90" ht="15.75">
      <c r="A17" s="13" t="s">
        <v>148</v>
      </c>
      <c r="B17" s="14" t="s">
        <v>64</v>
      </c>
      <c r="C17" s="13" t="s">
        <v>58</v>
      </c>
      <c r="D17" s="15">
        <f>D24</f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/>
    </row>
    <row r="18" spans="1:90" ht="15.75">
      <c r="A18" s="13" t="s">
        <v>149</v>
      </c>
      <c r="B18" s="14" t="s">
        <v>65</v>
      </c>
      <c r="C18" s="13" t="s">
        <v>58</v>
      </c>
      <c r="D18" s="15">
        <f>D44</f>
        <v>11.420666666666666</v>
      </c>
      <c r="E18" s="15">
        <f aca="true" t="shared" si="2" ref="E18:CD18">E44</f>
        <v>33.4881865</v>
      </c>
      <c r="F18" s="15">
        <f t="shared" si="2"/>
        <v>0</v>
      </c>
      <c r="G18" s="15">
        <f t="shared" si="2"/>
        <v>2.3216666666666668</v>
      </c>
      <c r="H18" s="15">
        <f t="shared" si="2"/>
        <v>1.3800000000000001</v>
      </c>
      <c r="I18" s="15">
        <f t="shared" si="2"/>
        <v>0</v>
      </c>
      <c r="J18" s="15">
        <f t="shared" si="2"/>
        <v>0</v>
      </c>
      <c r="K18" s="15">
        <f t="shared" si="2"/>
        <v>0</v>
      </c>
      <c r="L18" s="15">
        <f t="shared" si="2"/>
        <v>0</v>
      </c>
      <c r="M18" s="15">
        <f t="shared" si="2"/>
        <v>0</v>
      </c>
      <c r="N18" s="15">
        <f t="shared" si="2"/>
        <v>0.536993</v>
      </c>
      <c r="O18" s="15">
        <f t="shared" si="2"/>
        <v>0</v>
      </c>
      <c r="P18" s="15">
        <f t="shared" si="2"/>
        <v>0</v>
      </c>
      <c r="Q18" s="15">
        <f t="shared" si="2"/>
        <v>0</v>
      </c>
      <c r="R18" s="15">
        <f t="shared" si="2"/>
        <v>0</v>
      </c>
      <c r="S18" s="15">
        <f t="shared" si="2"/>
        <v>0</v>
      </c>
      <c r="T18" s="15">
        <f t="shared" si="2"/>
        <v>0</v>
      </c>
      <c r="U18" s="15">
        <f t="shared" si="2"/>
        <v>2.9290819999999997</v>
      </c>
      <c r="V18" s="15">
        <f t="shared" si="2"/>
        <v>1.3800000000000001</v>
      </c>
      <c r="W18" s="15">
        <f t="shared" si="2"/>
        <v>0</v>
      </c>
      <c r="X18" s="15">
        <f t="shared" si="2"/>
        <v>0.911</v>
      </c>
      <c r="Y18" s="15">
        <f t="shared" si="2"/>
        <v>0</v>
      </c>
      <c r="Z18" s="15">
        <f t="shared" si="2"/>
        <v>0</v>
      </c>
      <c r="AA18" s="15">
        <f t="shared" si="2"/>
        <v>0</v>
      </c>
      <c r="AB18" s="15">
        <f t="shared" si="2"/>
        <v>2.9987062699999996</v>
      </c>
      <c r="AC18" s="15">
        <f t="shared" si="2"/>
        <v>1.3800000000000001</v>
      </c>
      <c r="AD18" s="15">
        <f t="shared" si="2"/>
        <v>0</v>
      </c>
      <c r="AE18" s="15">
        <f t="shared" si="2"/>
        <v>0.9864</v>
      </c>
      <c r="AF18" s="15">
        <f t="shared" si="2"/>
        <v>0</v>
      </c>
      <c r="AG18" s="15">
        <f t="shared" si="2"/>
        <v>0</v>
      </c>
      <c r="AH18" s="15">
        <f t="shared" si="2"/>
        <v>0</v>
      </c>
      <c r="AI18" s="15">
        <f t="shared" si="2"/>
        <v>3.3825</v>
      </c>
      <c r="AJ18" s="15">
        <f t="shared" si="2"/>
        <v>0</v>
      </c>
      <c r="AK18" s="15">
        <f t="shared" si="2"/>
        <v>0</v>
      </c>
      <c r="AL18" s="15">
        <f t="shared" si="2"/>
        <v>0.833</v>
      </c>
      <c r="AM18" s="15">
        <f t="shared" si="2"/>
        <v>0</v>
      </c>
      <c r="AN18" s="15">
        <f t="shared" si="2"/>
        <v>0</v>
      </c>
      <c r="AO18" s="15">
        <f t="shared" si="2"/>
        <v>0</v>
      </c>
      <c r="AP18" s="15">
        <f t="shared" si="2"/>
        <v>4.23479138</v>
      </c>
      <c r="AQ18" s="15">
        <f t="shared" si="2"/>
        <v>0</v>
      </c>
      <c r="AR18" s="15">
        <f t="shared" si="2"/>
        <v>0</v>
      </c>
      <c r="AS18" s="15">
        <f t="shared" si="2"/>
        <v>0.833</v>
      </c>
      <c r="AT18" s="15">
        <f t="shared" si="2"/>
        <v>0</v>
      </c>
      <c r="AU18" s="15">
        <f t="shared" si="2"/>
        <v>0</v>
      </c>
      <c r="AV18" s="15">
        <f t="shared" si="2"/>
        <v>0</v>
      </c>
      <c r="AW18" s="15">
        <f t="shared" si="2"/>
        <v>3.535834</v>
      </c>
      <c r="AX18" s="15">
        <f t="shared" si="2"/>
        <v>0</v>
      </c>
      <c r="AY18" s="15">
        <f t="shared" si="2"/>
        <v>0</v>
      </c>
      <c r="AZ18" s="15">
        <f t="shared" si="2"/>
        <v>1.2856</v>
      </c>
      <c r="BA18" s="15">
        <f t="shared" si="2"/>
        <v>0</v>
      </c>
      <c r="BB18" s="15">
        <f t="shared" si="2"/>
        <v>0</v>
      </c>
      <c r="BC18" s="15">
        <f t="shared" si="2"/>
        <v>0</v>
      </c>
      <c r="BD18" s="15">
        <f t="shared" si="2"/>
        <v>3.525</v>
      </c>
      <c r="BE18" s="15">
        <f t="shared" si="2"/>
        <v>0</v>
      </c>
      <c r="BF18" s="15">
        <f t="shared" si="2"/>
        <v>0</v>
      </c>
      <c r="BG18" s="15">
        <f t="shared" si="2"/>
        <v>1.0582</v>
      </c>
      <c r="BH18" s="15">
        <f t="shared" si="2"/>
        <v>0</v>
      </c>
      <c r="BI18" s="15">
        <f t="shared" si="2"/>
        <v>0</v>
      </c>
      <c r="BJ18" s="15">
        <f t="shared" si="2"/>
        <v>0</v>
      </c>
      <c r="BK18" s="15">
        <f t="shared" si="2"/>
        <v>3.485001</v>
      </c>
      <c r="BL18" s="15">
        <f t="shared" si="2"/>
        <v>0</v>
      </c>
      <c r="BM18" s="15">
        <f t="shared" si="2"/>
        <v>0</v>
      </c>
      <c r="BN18" s="15">
        <f t="shared" si="2"/>
        <v>0</v>
      </c>
      <c r="BO18" s="15">
        <f t="shared" si="2"/>
        <v>0</v>
      </c>
      <c r="BP18" s="15">
        <f t="shared" si="2"/>
        <v>0</v>
      </c>
      <c r="BQ18" s="15">
        <f t="shared" si="2"/>
        <v>0</v>
      </c>
      <c r="BR18" s="15">
        <f t="shared" si="2"/>
        <v>3.485</v>
      </c>
      <c r="BS18" s="15">
        <f t="shared" si="2"/>
        <v>0</v>
      </c>
      <c r="BT18" s="15">
        <f t="shared" si="2"/>
        <v>0</v>
      </c>
      <c r="BU18" s="15">
        <f t="shared" si="2"/>
        <v>1.055</v>
      </c>
      <c r="BV18" s="15">
        <f t="shared" si="2"/>
        <v>0</v>
      </c>
      <c r="BW18" s="15">
        <f t="shared" si="2"/>
        <v>0</v>
      </c>
      <c r="BX18" s="15">
        <f t="shared" si="2"/>
        <v>0</v>
      </c>
      <c r="BY18" s="15">
        <f t="shared" si="2"/>
        <v>15.654083666666667</v>
      </c>
      <c r="BZ18" s="15">
        <f t="shared" si="2"/>
        <v>2.7600000000000002</v>
      </c>
      <c r="CA18" s="15">
        <f t="shared" si="2"/>
        <v>0</v>
      </c>
      <c r="CB18" s="15">
        <f t="shared" si="2"/>
        <v>3.0296000000000003</v>
      </c>
      <c r="CC18" s="15">
        <f t="shared" si="2"/>
        <v>0</v>
      </c>
      <c r="CD18" s="15">
        <f t="shared" si="2"/>
        <v>0</v>
      </c>
      <c r="CE18" s="15">
        <f aca="true" t="shared" si="3" ref="CE18:CK18">CE44</f>
        <v>0</v>
      </c>
      <c r="CF18" s="15">
        <f t="shared" si="3"/>
        <v>15.643248666666667</v>
      </c>
      <c r="CG18" s="15">
        <f t="shared" si="3"/>
        <v>2.7600000000000002</v>
      </c>
      <c r="CH18" s="15">
        <f t="shared" si="3"/>
        <v>0</v>
      </c>
      <c r="CI18" s="15">
        <f t="shared" si="3"/>
        <v>3.8572</v>
      </c>
      <c r="CJ18" s="15">
        <f t="shared" si="3"/>
        <v>0</v>
      </c>
      <c r="CK18" s="15">
        <f t="shared" si="3"/>
        <v>0</v>
      </c>
      <c r="CL18" s="15"/>
    </row>
    <row r="19" spans="1:90" ht="25.5">
      <c r="A19" s="13" t="s">
        <v>150</v>
      </c>
      <c r="B19" s="14" t="s">
        <v>66</v>
      </c>
      <c r="C19" s="13" t="s">
        <v>58</v>
      </c>
      <c r="D19" s="15">
        <f>D74</f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15">
        <v>0</v>
      </c>
      <c r="BZ19" s="15">
        <v>0</v>
      </c>
      <c r="CA19" s="15">
        <v>0</v>
      </c>
      <c r="CB19" s="15">
        <v>0</v>
      </c>
      <c r="CC19" s="15">
        <v>0</v>
      </c>
      <c r="CD19" s="15">
        <v>0</v>
      </c>
      <c r="CE19" s="15">
        <v>0</v>
      </c>
      <c r="CF19" s="15">
        <v>0</v>
      </c>
      <c r="CG19" s="15">
        <v>0</v>
      </c>
      <c r="CH19" s="15">
        <v>0</v>
      </c>
      <c r="CI19" s="15">
        <v>0</v>
      </c>
      <c r="CJ19" s="15">
        <v>0</v>
      </c>
      <c r="CK19" s="15">
        <v>0</v>
      </c>
      <c r="CL19" s="15"/>
    </row>
    <row r="20" spans="1:90" ht="15.75">
      <c r="A20" s="81" t="s">
        <v>151</v>
      </c>
      <c r="B20" s="82" t="s">
        <v>57</v>
      </c>
      <c r="C20" s="13" t="s">
        <v>58</v>
      </c>
      <c r="D20" s="83">
        <f>D77</f>
        <v>0</v>
      </c>
      <c r="E20" s="83">
        <f aca="true" t="shared" si="4" ref="E20:CD20">E77</f>
        <v>0</v>
      </c>
      <c r="F20" s="83">
        <f t="shared" si="4"/>
        <v>0</v>
      </c>
      <c r="G20" s="83">
        <f t="shared" si="4"/>
        <v>0</v>
      </c>
      <c r="H20" s="83">
        <f t="shared" si="4"/>
        <v>0</v>
      </c>
      <c r="I20" s="83">
        <f t="shared" si="4"/>
        <v>0</v>
      </c>
      <c r="J20" s="83">
        <f t="shared" si="4"/>
        <v>0</v>
      </c>
      <c r="K20" s="83">
        <f t="shared" si="4"/>
        <v>0</v>
      </c>
      <c r="L20" s="83">
        <f t="shared" si="4"/>
        <v>0</v>
      </c>
      <c r="M20" s="83">
        <f t="shared" si="4"/>
        <v>0</v>
      </c>
      <c r="N20" s="83">
        <f t="shared" si="4"/>
        <v>0</v>
      </c>
      <c r="O20" s="83">
        <f t="shared" si="4"/>
        <v>0</v>
      </c>
      <c r="P20" s="83">
        <f t="shared" si="4"/>
        <v>0</v>
      </c>
      <c r="Q20" s="83">
        <f t="shared" si="4"/>
        <v>0</v>
      </c>
      <c r="R20" s="83">
        <f t="shared" si="4"/>
        <v>0</v>
      </c>
      <c r="S20" s="83">
        <f t="shared" si="4"/>
        <v>0</v>
      </c>
      <c r="T20" s="83">
        <f t="shared" si="4"/>
        <v>0</v>
      </c>
      <c r="U20" s="83">
        <f t="shared" si="4"/>
        <v>0</v>
      </c>
      <c r="V20" s="83">
        <f t="shared" si="4"/>
        <v>0</v>
      </c>
      <c r="W20" s="83">
        <f t="shared" si="4"/>
        <v>0</v>
      </c>
      <c r="X20" s="83">
        <f t="shared" si="4"/>
        <v>0</v>
      </c>
      <c r="Y20" s="83">
        <f t="shared" si="4"/>
        <v>0</v>
      </c>
      <c r="Z20" s="83">
        <f t="shared" si="4"/>
        <v>0</v>
      </c>
      <c r="AA20" s="83">
        <f t="shared" si="4"/>
        <v>0</v>
      </c>
      <c r="AB20" s="83">
        <f t="shared" si="4"/>
        <v>0</v>
      </c>
      <c r="AC20" s="83">
        <f t="shared" si="4"/>
        <v>0</v>
      </c>
      <c r="AD20" s="83">
        <f t="shared" si="4"/>
        <v>0</v>
      </c>
      <c r="AE20" s="83">
        <f t="shared" si="4"/>
        <v>0</v>
      </c>
      <c r="AF20" s="83">
        <f t="shared" si="4"/>
        <v>0</v>
      </c>
      <c r="AG20" s="83">
        <f t="shared" si="4"/>
        <v>0</v>
      </c>
      <c r="AH20" s="83">
        <f t="shared" si="4"/>
        <v>0</v>
      </c>
      <c r="AI20" s="83">
        <f t="shared" si="4"/>
        <v>0</v>
      </c>
      <c r="AJ20" s="83">
        <f t="shared" si="4"/>
        <v>0</v>
      </c>
      <c r="AK20" s="83">
        <f t="shared" si="4"/>
        <v>0</v>
      </c>
      <c r="AL20" s="83">
        <f t="shared" si="4"/>
        <v>0</v>
      </c>
      <c r="AM20" s="83">
        <f t="shared" si="4"/>
        <v>0</v>
      </c>
      <c r="AN20" s="83">
        <f t="shared" si="4"/>
        <v>0</v>
      </c>
      <c r="AO20" s="83">
        <f t="shared" si="4"/>
        <v>0</v>
      </c>
      <c r="AP20" s="83">
        <f t="shared" si="4"/>
        <v>0</v>
      </c>
      <c r="AQ20" s="83">
        <f t="shared" si="4"/>
        <v>0</v>
      </c>
      <c r="AR20" s="83">
        <f t="shared" si="4"/>
        <v>0</v>
      </c>
      <c r="AS20" s="83">
        <f t="shared" si="4"/>
        <v>0</v>
      </c>
      <c r="AT20" s="83">
        <f t="shared" si="4"/>
        <v>0</v>
      </c>
      <c r="AU20" s="83">
        <f t="shared" si="4"/>
        <v>0</v>
      </c>
      <c r="AV20" s="83">
        <f t="shared" si="4"/>
        <v>0</v>
      </c>
      <c r="AW20" s="83">
        <f t="shared" si="4"/>
        <v>0</v>
      </c>
      <c r="AX20" s="83">
        <f t="shared" si="4"/>
        <v>0</v>
      </c>
      <c r="AY20" s="83">
        <f t="shared" si="4"/>
        <v>0</v>
      </c>
      <c r="AZ20" s="83">
        <f t="shared" si="4"/>
        <v>0</v>
      </c>
      <c r="BA20" s="83">
        <f t="shared" si="4"/>
        <v>0</v>
      </c>
      <c r="BB20" s="83">
        <f t="shared" si="4"/>
        <v>0</v>
      </c>
      <c r="BC20" s="83">
        <f t="shared" si="4"/>
        <v>0</v>
      </c>
      <c r="BD20" s="83">
        <f t="shared" si="4"/>
        <v>0</v>
      </c>
      <c r="BE20" s="83">
        <f t="shared" si="4"/>
        <v>0</v>
      </c>
      <c r="BF20" s="83">
        <f t="shared" si="4"/>
        <v>0</v>
      </c>
      <c r="BG20" s="83">
        <f t="shared" si="4"/>
        <v>0</v>
      </c>
      <c r="BH20" s="83">
        <f t="shared" si="4"/>
        <v>0</v>
      </c>
      <c r="BI20" s="83">
        <f t="shared" si="4"/>
        <v>0</v>
      </c>
      <c r="BJ20" s="83">
        <f t="shared" si="4"/>
        <v>0</v>
      </c>
      <c r="BK20" s="83">
        <f t="shared" si="4"/>
        <v>0</v>
      </c>
      <c r="BL20" s="83">
        <f t="shared" si="4"/>
        <v>0</v>
      </c>
      <c r="BM20" s="83">
        <f t="shared" si="4"/>
        <v>0</v>
      </c>
      <c r="BN20" s="83">
        <f t="shared" si="4"/>
        <v>0</v>
      </c>
      <c r="BO20" s="83">
        <f t="shared" si="4"/>
        <v>0</v>
      </c>
      <c r="BP20" s="83">
        <f t="shared" si="4"/>
        <v>0</v>
      </c>
      <c r="BQ20" s="83">
        <f t="shared" si="4"/>
        <v>0</v>
      </c>
      <c r="BR20" s="83">
        <f t="shared" si="4"/>
        <v>0</v>
      </c>
      <c r="BS20" s="83">
        <f t="shared" si="4"/>
        <v>0</v>
      </c>
      <c r="BT20" s="83">
        <f t="shared" si="4"/>
        <v>0</v>
      </c>
      <c r="BU20" s="83">
        <f t="shared" si="4"/>
        <v>0</v>
      </c>
      <c r="BV20" s="83">
        <f t="shared" si="4"/>
        <v>0</v>
      </c>
      <c r="BW20" s="83">
        <f t="shared" si="4"/>
        <v>0</v>
      </c>
      <c r="BX20" s="83">
        <f t="shared" si="4"/>
        <v>0</v>
      </c>
      <c r="BY20" s="83">
        <f t="shared" si="4"/>
        <v>0</v>
      </c>
      <c r="BZ20" s="83">
        <f t="shared" si="4"/>
        <v>0</v>
      </c>
      <c r="CA20" s="83">
        <f t="shared" si="4"/>
        <v>0</v>
      </c>
      <c r="CB20" s="83">
        <f t="shared" si="4"/>
        <v>0</v>
      </c>
      <c r="CC20" s="83">
        <f t="shared" si="4"/>
        <v>0</v>
      </c>
      <c r="CD20" s="83">
        <f t="shared" si="4"/>
        <v>0</v>
      </c>
      <c r="CE20" s="83">
        <f aca="true" t="shared" si="5" ref="CE20:CK20">CE77</f>
        <v>0</v>
      </c>
      <c r="CF20" s="83">
        <f t="shared" si="5"/>
        <v>0</v>
      </c>
      <c r="CG20" s="83">
        <f t="shared" si="5"/>
        <v>0</v>
      </c>
      <c r="CH20" s="83">
        <f t="shared" si="5"/>
        <v>0</v>
      </c>
      <c r="CI20" s="83">
        <f t="shared" si="5"/>
        <v>0</v>
      </c>
      <c r="CJ20" s="83">
        <f t="shared" si="5"/>
        <v>0</v>
      </c>
      <c r="CK20" s="83">
        <f t="shared" si="5"/>
        <v>0</v>
      </c>
      <c r="CL20" s="83"/>
    </row>
    <row r="21" spans="1:90" ht="15" customHeight="1">
      <c r="A21" s="81" t="s">
        <v>152</v>
      </c>
      <c r="B21" s="82" t="s">
        <v>67</v>
      </c>
      <c r="C21" s="13" t="s">
        <v>58</v>
      </c>
      <c r="D21" s="83">
        <f>D78</f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83">
        <v>0</v>
      </c>
      <c r="AG21" s="83">
        <v>0</v>
      </c>
      <c r="AH21" s="83">
        <v>0</v>
      </c>
      <c r="AI21" s="83">
        <v>0</v>
      </c>
      <c r="AJ21" s="83">
        <v>0</v>
      </c>
      <c r="AK21" s="83">
        <v>0</v>
      </c>
      <c r="AL21" s="83">
        <v>0</v>
      </c>
      <c r="AM21" s="83">
        <v>0</v>
      </c>
      <c r="AN21" s="83">
        <v>0</v>
      </c>
      <c r="AO21" s="83">
        <v>0</v>
      </c>
      <c r="AP21" s="83">
        <v>0</v>
      </c>
      <c r="AQ21" s="83">
        <v>0</v>
      </c>
      <c r="AR21" s="83">
        <v>0</v>
      </c>
      <c r="AS21" s="83">
        <v>0</v>
      </c>
      <c r="AT21" s="83">
        <v>0</v>
      </c>
      <c r="AU21" s="83">
        <v>0</v>
      </c>
      <c r="AV21" s="83">
        <v>0</v>
      </c>
      <c r="AW21" s="83">
        <v>0</v>
      </c>
      <c r="AX21" s="83">
        <v>0</v>
      </c>
      <c r="AY21" s="83">
        <v>0</v>
      </c>
      <c r="AZ21" s="83">
        <v>0</v>
      </c>
      <c r="BA21" s="83">
        <v>0</v>
      </c>
      <c r="BB21" s="83">
        <v>0</v>
      </c>
      <c r="BC21" s="83">
        <v>0</v>
      </c>
      <c r="BD21" s="83">
        <v>0</v>
      </c>
      <c r="BE21" s="83">
        <v>0</v>
      </c>
      <c r="BF21" s="83">
        <v>0</v>
      </c>
      <c r="BG21" s="83">
        <v>0</v>
      </c>
      <c r="BH21" s="83">
        <v>0</v>
      </c>
      <c r="BI21" s="83">
        <v>0</v>
      </c>
      <c r="BJ21" s="83">
        <v>0</v>
      </c>
      <c r="BK21" s="83">
        <v>0</v>
      </c>
      <c r="BL21" s="83">
        <v>0</v>
      </c>
      <c r="BM21" s="83">
        <v>0</v>
      </c>
      <c r="BN21" s="83">
        <v>0</v>
      </c>
      <c r="BO21" s="83">
        <v>0</v>
      </c>
      <c r="BP21" s="83">
        <v>0</v>
      </c>
      <c r="BQ21" s="83">
        <v>0</v>
      </c>
      <c r="BR21" s="83">
        <v>0</v>
      </c>
      <c r="BS21" s="83">
        <v>0</v>
      </c>
      <c r="BT21" s="83">
        <v>0</v>
      </c>
      <c r="BU21" s="83">
        <v>0</v>
      </c>
      <c r="BV21" s="83">
        <v>0</v>
      </c>
      <c r="BW21" s="83">
        <v>0</v>
      </c>
      <c r="BX21" s="83">
        <v>0</v>
      </c>
      <c r="BY21" s="83">
        <v>0</v>
      </c>
      <c r="BZ21" s="83">
        <v>0</v>
      </c>
      <c r="CA21" s="83">
        <v>0</v>
      </c>
      <c r="CB21" s="83">
        <v>0</v>
      </c>
      <c r="CC21" s="83">
        <v>0</v>
      </c>
      <c r="CD21" s="83">
        <v>0</v>
      </c>
      <c r="CE21" s="83">
        <v>0</v>
      </c>
      <c r="CF21" s="83">
        <v>0</v>
      </c>
      <c r="CG21" s="83">
        <v>0</v>
      </c>
      <c r="CH21" s="83">
        <v>0</v>
      </c>
      <c r="CI21" s="83">
        <v>0</v>
      </c>
      <c r="CJ21" s="83">
        <v>0</v>
      </c>
      <c r="CK21" s="83">
        <v>0</v>
      </c>
      <c r="CL21" s="83"/>
    </row>
    <row r="22" spans="1:90" ht="15.75">
      <c r="A22" s="81" t="s">
        <v>153</v>
      </c>
      <c r="B22" s="82" t="s">
        <v>68</v>
      </c>
      <c r="C22" s="13" t="s">
        <v>58</v>
      </c>
      <c r="D22" s="83">
        <f>D79</f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83">
        <v>0</v>
      </c>
      <c r="AE22" s="83">
        <v>0</v>
      </c>
      <c r="AF22" s="83">
        <v>0</v>
      </c>
      <c r="AG22" s="83">
        <v>0</v>
      </c>
      <c r="AH22" s="83">
        <v>0</v>
      </c>
      <c r="AI22" s="83">
        <v>0</v>
      </c>
      <c r="AJ22" s="83">
        <v>0</v>
      </c>
      <c r="AK22" s="83">
        <v>0</v>
      </c>
      <c r="AL22" s="83">
        <v>0</v>
      </c>
      <c r="AM22" s="83">
        <v>0</v>
      </c>
      <c r="AN22" s="83">
        <v>0</v>
      </c>
      <c r="AO22" s="83">
        <v>0</v>
      </c>
      <c r="AP22" s="83">
        <v>0</v>
      </c>
      <c r="AQ22" s="83">
        <v>0</v>
      </c>
      <c r="AR22" s="83">
        <v>0</v>
      </c>
      <c r="AS22" s="83">
        <v>0</v>
      </c>
      <c r="AT22" s="83">
        <v>0</v>
      </c>
      <c r="AU22" s="83">
        <v>0</v>
      </c>
      <c r="AV22" s="83">
        <v>0</v>
      </c>
      <c r="AW22" s="83">
        <v>0</v>
      </c>
      <c r="AX22" s="83">
        <v>0</v>
      </c>
      <c r="AY22" s="83">
        <v>0</v>
      </c>
      <c r="AZ22" s="83">
        <v>0</v>
      </c>
      <c r="BA22" s="83">
        <v>0</v>
      </c>
      <c r="BB22" s="83">
        <v>0</v>
      </c>
      <c r="BC22" s="83">
        <v>0</v>
      </c>
      <c r="BD22" s="83">
        <v>0</v>
      </c>
      <c r="BE22" s="83">
        <v>0</v>
      </c>
      <c r="BF22" s="83">
        <v>0</v>
      </c>
      <c r="BG22" s="83">
        <v>0</v>
      </c>
      <c r="BH22" s="83">
        <v>0</v>
      </c>
      <c r="BI22" s="83">
        <v>0</v>
      </c>
      <c r="BJ22" s="83">
        <v>0</v>
      </c>
      <c r="BK22" s="83">
        <v>0</v>
      </c>
      <c r="BL22" s="83">
        <v>0</v>
      </c>
      <c r="BM22" s="83">
        <v>0</v>
      </c>
      <c r="BN22" s="83">
        <v>0</v>
      </c>
      <c r="BO22" s="83">
        <v>0</v>
      </c>
      <c r="BP22" s="83">
        <v>0</v>
      </c>
      <c r="BQ22" s="83">
        <v>0</v>
      </c>
      <c r="BR22" s="83">
        <v>0</v>
      </c>
      <c r="BS22" s="83">
        <v>0</v>
      </c>
      <c r="BT22" s="83">
        <v>0</v>
      </c>
      <c r="BU22" s="83">
        <v>0</v>
      </c>
      <c r="BV22" s="83">
        <v>0</v>
      </c>
      <c r="BW22" s="83">
        <v>0</v>
      </c>
      <c r="BX22" s="83">
        <v>0</v>
      </c>
      <c r="BY22" s="83">
        <v>0</v>
      </c>
      <c r="BZ22" s="83">
        <v>0</v>
      </c>
      <c r="CA22" s="83">
        <v>0</v>
      </c>
      <c r="CB22" s="83">
        <v>0</v>
      </c>
      <c r="CC22" s="83">
        <v>0</v>
      </c>
      <c r="CD22" s="83">
        <v>0</v>
      </c>
      <c r="CE22" s="83">
        <v>0</v>
      </c>
      <c r="CF22" s="83">
        <v>0</v>
      </c>
      <c r="CG22" s="83">
        <v>0</v>
      </c>
      <c r="CH22" s="83">
        <v>0</v>
      </c>
      <c r="CI22" s="83">
        <v>0</v>
      </c>
      <c r="CJ22" s="83">
        <v>0</v>
      </c>
      <c r="CK22" s="83">
        <v>0</v>
      </c>
      <c r="CL22" s="83"/>
    </row>
    <row r="23" spans="1:90" ht="15.75">
      <c r="A23" s="81">
        <v>1</v>
      </c>
      <c r="B23" s="81" t="s">
        <v>118</v>
      </c>
      <c r="C23" s="13"/>
      <c r="D23" s="83">
        <f aca="true" t="shared" si="6" ref="D23:BO23">D24+D44+D74+D78+D79</f>
        <v>11.420666666666666</v>
      </c>
      <c r="E23" s="83">
        <f t="shared" si="6"/>
        <v>33.4881865</v>
      </c>
      <c r="F23" s="83">
        <f t="shared" si="6"/>
        <v>0</v>
      </c>
      <c r="G23" s="83">
        <f t="shared" si="6"/>
        <v>2.3216666666666668</v>
      </c>
      <c r="H23" s="83">
        <f t="shared" si="6"/>
        <v>1.3800000000000001</v>
      </c>
      <c r="I23" s="83">
        <f t="shared" si="6"/>
        <v>0</v>
      </c>
      <c r="J23" s="83">
        <f t="shared" si="6"/>
        <v>0</v>
      </c>
      <c r="K23" s="83">
        <f t="shared" si="6"/>
        <v>0</v>
      </c>
      <c r="L23" s="83">
        <f t="shared" si="6"/>
        <v>0</v>
      </c>
      <c r="M23" s="83">
        <f t="shared" si="6"/>
        <v>0</v>
      </c>
      <c r="N23" s="83">
        <f t="shared" si="6"/>
        <v>0.536993</v>
      </c>
      <c r="O23" s="83">
        <f t="shared" si="6"/>
        <v>0</v>
      </c>
      <c r="P23" s="83">
        <f t="shared" si="6"/>
        <v>0</v>
      </c>
      <c r="Q23" s="83">
        <f t="shared" si="6"/>
        <v>0</v>
      </c>
      <c r="R23" s="83">
        <f t="shared" si="6"/>
        <v>0</v>
      </c>
      <c r="S23" s="83">
        <f t="shared" si="6"/>
        <v>0</v>
      </c>
      <c r="T23" s="83">
        <f t="shared" si="6"/>
        <v>0</v>
      </c>
      <c r="U23" s="83">
        <f t="shared" si="6"/>
        <v>2.9290819999999997</v>
      </c>
      <c r="V23" s="83">
        <f t="shared" si="6"/>
        <v>1.3800000000000001</v>
      </c>
      <c r="W23" s="83">
        <f t="shared" si="6"/>
        <v>0</v>
      </c>
      <c r="X23" s="83">
        <f t="shared" si="6"/>
        <v>0.911</v>
      </c>
      <c r="Y23" s="83">
        <f t="shared" si="6"/>
        <v>0</v>
      </c>
      <c r="Z23" s="83">
        <f t="shared" si="6"/>
        <v>0</v>
      </c>
      <c r="AA23" s="83">
        <f t="shared" si="6"/>
        <v>0</v>
      </c>
      <c r="AB23" s="83">
        <f t="shared" si="6"/>
        <v>2.9987062699999996</v>
      </c>
      <c r="AC23" s="83">
        <f t="shared" si="6"/>
        <v>1.3800000000000001</v>
      </c>
      <c r="AD23" s="83">
        <f t="shared" si="6"/>
        <v>0</v>
      </c>
      <c r="AE23" s="83">
        <f t="shared" si="6"/>
        <v>0.9864</v>
      </c>
      <c r="AF23" s="83">
        <f t="shared" si="6"/>
        <v>0</v>
      </c>
      <c r="AG23" s="83">
        <f t="shared" si="6"/>
        <v>0</v>
      </c>
      <c r="AH23" s="83">
        <f t="shared" si="6"/>
        <v>0</v>
      </c>
      <c r="AI23" s="83">
        <f t="shared" si="6"/>
        <v>3.3825</v>
      </c>
      <c r="AJ23" s="83">
        <f t="shared" si="6"/>
        <v>0</v>
      </c>
      <c r="AK23" s="83">
        <f t="shared" si="6"/>
        <v>0</v>
      </c>
      <c r="AL23" s="83">
        <f t="shared" si="6"/>
        <v>0.833</v>
      </c>
      <c r="AM23" s="83">
        <f t="shared" si="6"/>
        <v>0</v>
      </c>
      <c r="AN23" s="83">
        <f t="shared" si="6"/>
        <v>0</v>
      </c>
      <c r="AO23" s="83">
        <f t="shared" si="6"/>
        <v>0</v>
      </c>
      <c r="AP23" s="83">
        <f t="shared" si="6"/>
        <v>4.23479138</v>
      </c>
      <c r="AQ23" s="83">
        <f t="shared" si="6"/>
        <v>0</v>
      </c>
      <c r="AR23" s="83">
        <f t="shared" si="6"/>
        <v>0</v>
      </c>
      <c r="AS23" s="83">
        <f t="shared" si="6"/>
        <v>0.833</v>
      </c>
      <c r="AT23" s="83">
        <f t="shared" si="6"/>
        <v>0</v>
      </c>
      <c r="AU23" s="83">
        <f t="shared" si="6"/>
        <v>0</v>
      </c>
      <c r="AV23" s="83">
        <f t="shared" si="6"/>
        <v>0</v>
      </c>
      <c r="AW23" s="83">
        <f t="shared" si="6"/>
        <v>3.535834</v>
      </c>
      <c r="AX23" s="83">
        <f t="shared" si="6"/>
        <v>0</v>
      </c>
      <c r="AY23" s="83">
        <f t="shared" si="6"/>
        <v>0</v>
      </c>
      <c r="AZ23" s="83">
        <f t="shared" si="6"/>
        <v>1.2856</v>
      </c>
      <c r="BA23" s="83">
        <f t="shared" si="6"/>
        <v>0</v>
      </c>
      <c r="BB23" s="83">
        <f t="shared" si="6"/>
        <v>0</v>
      </c>
      <c r="BC23" s="83">
        <f t="shared" si="6"/>
        <v>0</v>
      </c>
      <c r="BD23" s="83">
        <f t="shared" si="6"/>
        <v>3.525</v>
      </c>
      <c r="BE23" s="83">
        <f t="shared" si="6"/>
        <v>0</v>
      </c>
      <c r="BF23" s="83">
        <f t="shared" si="6"/>
        <v>0</v>
      </c>
      <c r="BG23" s="83">
        <f t="shared" si="6"/>
        <v>1.0582</v>
      </c>
      <c r="BH23" s="83">
        <f t="shared" si="6"/>
        <v>0</v>
      </c>
      <c r="BI23" s="83">
        <f t="shared" si="6"/>
        <v>0</v>
      </c>
      <c r="BJ23" s="83">
        <f t="shared" si="6"/>
        <v>0</v>
      </c>
      <c r="BK23" s="83">
        <f t="shared" si="6"/>
        <v>3.485001</v>
      </c>
      <c r="BL23" s="83">
        <f t="shared" si="6"/>
        <v>0</v>
      </c>
      <c r="BM23" s="83">
        <f t="shared" si="6"/>
        <v>0</v>
      </c>
      <c r="BN23" s="83">
        <f t="shared" si="6"/>
        <v>0</v>
      </c>
      <c r="BO23" s="83">
        <f t="shared" si="6"/>
        <v>0</v>
      </c>
      <c r="BP23" s="83">
        <f aca="true" t="shared" si="7" ref="BP23:CK23">BP24+BP44+BP74+BP78+BP79</f>
        <v>0</v>
      </c>
      <c r="BQ23" s="83">
        <f t="shared" si="7"/>
        <v>0</v>
      </c>
      <c r="BR23" s="83">
        <f t="shared" si="7"/>
        <v>3.485</v>
      </c>
      <c r="BS23" s="83">
        <f t="shared" si="7"/>
        <v>0</v>
      </c>
      <c r="BT23" s="83">
        <f t="shared" si="7"/>
        <v>0</v>
      </c>
      <c r="BU23" s="83">
        <f t="shared" si="7"/>
        <v>1.055</v>
      </c>
      <c r="BV23" s="83">
        <f t="shared" si="7"/>
        <v>0</v>
      </c>
      <c r="BW23" s="83">
        <f t="shared" si="7"/>
        <v>0</v>
      </c>
      <c r="BX23" s="83">
        <f t="shared" si="7"/>
        <v>0</v>
      </c>
      <c r="BY23" s="83">
        <f t="shared" si="7"/>
        <v>15.654083666666667</v>
      </c>
      <c r="BZ23" s="83">
        <f t="shared" si="7"/>
        <v>2.7600000000000002</v>
      </c>
      <c r="CA23" s="83">
        <f t="shared" si="7"/>
        <v>0</v>
      </c>
      <c r="CB23" s="83">
        <f t="shared" si="7"/>
        <v>3.0296000000000003</v>
      </c>
      <c r="CC23" s="83">
        <f t="shared" si="7"/>
        <v>0</v>
      </c>
      <c r="CD23" s="83">
        <f t="shared" si="7"/>
        <v>0</v>
      </c>
      <c r="CE23" s="83">
        <f t="shared" si="7"/>
        <v>0</v>
      </c>
      <c r="CF23" s="83">
        <f t="shared" si="7"/>
        <v>15.643248666666667</v>
      </c>
      <c r="CG23" s="83">
        <f t="shared" si="7"/>
        <v>2.7600000000000002</v>
      </c>
      <c r="CH23" s="83">
        <f t="shared" si="7"/>
        <v>0</v>
      </c>
      <c r="CI23" s="83">
        <f t="shared" si="7"/>
        <v>3.8572</v>
      </c>
      <c r="CJ23" s="83">
        <f t="shared" si="7"/>
        <v>0</v>
      </c>
      <c r="CK23" s="83">
        <f t="shared" si="7"/>
        <v>0</v>
      </c>
      <c r="CL23" s="83"/>
    </row>
    <row r="24" spans="1:90" ht="15.75">
      <c r="A24" s="13" t="s">
        <v>185</v>
      </c>
      <c r="B24" s="14" t="s">
        <v>518</v>
      </c>
      <c r="C24" s="13" t="s">
        <v>58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v>0</v>
      </c>
      <c r="BW24" s="15">
        <v>0</v>
      </c>
      <c r="BX24" s="15">
        <v>0</v>
      </c>
      <c r="BY24" s="15">
        <v>0</v>
      </c>
      <c r="BZ24" s="15">
        <v>0</v>
      </c>
      <c r="CA24" s="15">
        <v>0</v>
      </c>
      <c r="CB24" s="15">
        <v>0</v>
      </c>
      <c r="CC24" s="15">
        <v>0</v>
      </c>
      <c r="CD24" s="15">
        <v>0</v>
      </c>
      <c r="CE24" s="15">
        <v>0</v>
      </c>
      <c r="CF24" s="15">
        <v>0</v>
      </c>
      <c r="CG24" s="15">
        <v>0</v>
      </c>
      <c r="CH24" s="15">
        <v>0</v>
      </c>
      <c r="CI24" s="15">
        <v>0</v>
      </c>
      <c r="CJ24" s="15">
        <v>0</v>
      </c>
      <c r="CK24" s="15">
        <v>0</v>
      </c>
      <c r="CL24" s="15"/>
    </row>
    <row r="25" spans="1:90" ht="17.25" customHeight="1">
      <c r="A25" s="13" t="s">
        <v>186</v>
      </c>
      <c r="B25" s="14" t="s">
        <v>519</v>
      </c>
      <c r="C25" s="13" t="s">
        <v>58</v>
      </c>
      <c r="D25" s="15" t="s">
        <v>51</v>
      </c>
      <c r="E25" s="15" t="s">
        <v>51</v>
      </c>
      <c r="F25" s="15" t="s">
        <v>51</v>
      </c>
      <c r="G25" s="15" t="s">
        <v>51</v>
      </c>
      <c r="H25" s="15" t="s">
        <v>51</v>
      </c>
      <c r="I25" s="15" t="s">
        <v>51</v>
      </c>
      <c r="J25" s="15" t="s">
        <v>51</v>
      </c>
      <c r="K25" s="15" t="s">
        <v>51</v>
      </c>
      <c r="L25" s="15" t="s">
        <v>51</v>
      </c>
      <c r="M25" s="15" t="s">
        <v>51</v>
      </c>
      <c r="N25" s="15" t="s">
        <v>51</v>
      </c>
      <c r="O25" s="15" t="s">
        <v>51</v>
      </c>
      <c r="P25" s="15" t="s">
        <v>51</v>
      </c>
      <c r="Q25" s="15" t="s">
        <v>51</v>
      </c>
      <c r="R25" s="15" t="s">
        <v>51</v>
      </c>
      <c r="S25" s="15" t="s">
        <v>51</v>
      </c>
      <c r="T25" s="15" t="s">
        <v>51</v>
      </c>
      <c r="U25" s="15" t="s">
        <v>51</v>
      </c>
      <c r="V25" s="15" t="s">
        <v>51</v>
      </c>
      <c r="W25" s="15" t="s">
        <v>51</v>
      </c>
      <c r="X25" s="15" t="s">
        <v>51</v>
      </c>
      <c r="Y25" s="15" t="s">
        <v>51</v>
      </c>
      <c r="Z25" s="15" t="s">
        <v>51</v>
      </c>
      <c r="AA25" s="15" t="s">
        <v>51</v>
      </c>
      <c r="AB25" s="15" t="s">
        <v>51</v>
      </c>
      <c r="AC25" s="15" t="s">
        <v>51</v>
      </c>
      <c r="AD25" s="15" t="s">
        <v>51</v>
      </c>
      <c r="AE25" s="15" t="s">
        <v>51</v>
      </c>
      <c r="AF25" s="15" t="s">
        <v>51</v>
      </c>
      <c r="AG25" s="15" t="s">
        <v>51</v>
      </c>
      <c r="AH25" s="15" t="s">
        <v>51</v>
      </c>
      <c r="AI25" s="15" t="s">
        <v>51</v>
      </c>
      <c r="AJ25" s="15" t="s">
        <v>51</v>
      </c>
      <c r="AK25" s="15" t="s">
        <v>51</v>
      </c>
      <c r="AL25" s="15" t="s">
        <v>51</v>
      </c>
      <c r="AM25" s="15" t="s">
        <v>51</v>
      </c>
      <c r="AN25" s="15" t="s">
        <v>51</v>
      </c>
      <c r="AO25" s="15" t="s">
        <v>51</v>
      </c>
      <c r="AP25" s="15" t="s">
        <v>51</v>
      </c>
      <c r="AQ25" s="15" t="s">
        <v>51</v>
      </c>
      <c r="AR25" s="15" t="s">
        <v>51</v>
      </c>
      <c r="AS25" s="15" t="s">
        <v>51</v>
      </c>
      <c r="AT25" s="15" t="s">
        <v>51</v>
      </c>
      <c r="AU25" s="15" t="s">
        <v>51</v>
      </c>
      <c r="AV25" s="15" t="s">
        <v>51</v>
      </c>
      <c r="AW25" s="15" t="s">
        <v>51</v>
      </c>
      <c r="AX25" s="15" t="s">
        <v>51</v>
      </c>
      <c r="AY25" s="15" t="s">
        <v>51</v>
      </c>
      <c r="AZ25" s="15" t="s">
        <v>51</v>
      </c>
      <c r="BA25" s="15" t="s">
        <v>51</v>
      </c>
      <c r="BB25" s="15" t="s">
        <v>51</v>
      </c>
      <c r="BC25" s="15" t="s">
        <v>51</v>
      </c>
      <c r="BD25" s="15" t="s">
        <v>51</v>
      </c>
      <c r="BE25" s="15" t="s">
        <v>51</v>
      </c>
      <c r="BF25" s="15" t="s">
        <v>51</v>
      </c>
      <c r="BG25" s="15" t="s">
        <v>51</v>
      </c>
      <c r="BH25" s="15" t="s">
        <v>51</v>
      </c>
      <c r="BI25" s="15" t="s">
        <v>51</v>
      </c>
      <c r="BJ25" s="15" t="s">
        <v>51</v>
      </c>
      <c r="BK25" s="15" t="s">
        <v>51</v>
      </c>
      <c r="BL25" s="15" t="s">
        <v>51</v>
      </c>
      <c r="BM25" s="15" t="s">
        <v>51</v>
      </c>
      <c r="BN25" s="15" t="s">
        <v>51</v>
      </c>
      <c r="BO25" s="15" t="s">
        <v>51</v>
      </c>
      <c r="BP25" s="15" t="s">
        <v>51</v>
      </c>
      <c r="BQ25" s="15" t="s">
        <v>51</v>
      </c>
      <c r="BR25" s="15" t="s">
        <v>51</v>
      </c>
      <c r="BS25" s="15" t="s">
        <v>51</v>
      </c>
      <c r="BT25" s="15" t="s">
        <v>51</v>
      </c>
      <c r="BU25" s="15" t="s">
        <v>51</v>
      </c>
      <c r="BV25" s="15" t="s">
        <v>51</v>
      </c>
      <c r="BW25" s="15" t="s">
        <v>51</v>
      </c>
      <c r="BX25" s="15" t="s">
        <v>51</v>
      </c>
      <c r="BY25" s="15" t="s">
        <v>51</v>
      </c>
      <c r="BZ25" s="15" t="s">
        <v>51</v>
      </c>
      <c r="CA25" s="15" t="s">
        <v>51</v>
      </c>
      <c r="CB25" s="15" t="s">
        <v>51</v>
      </c>
      <c r="CC25" s="15" t="s">
        <v>51</v>
      </c>
      <c r="CD25" s="15" t="s">
        <v>51</v>
      </c>
      <c r="CE25" s="15" t="s">
        <v>51</v>
      </c>
      <c r="CF25" s="15" t="s">
        <v>51</v>
      </c>
      <c r="CG25" s="15" t="s">
        <v>51</v>
      </c>
      <c r="CH25" s="15" t="s">
        <v>51</v>
      </c>
      <c r="CI25" s="15" t="s">
        <v>51</v>
      </c>
      <c r="CJ25" s="15" t="s">
        <v>51</v>
      </c>
      <c r="CK25" s="15" t="s">
        <v>51</v>
      </c>
      <c r="CL25" s="15"/>
    </row>
    <row r="26" spans="1:90" ht="25.5">
      <c r="A26" s="13" t="s">
        <v>558</v>
      </c>
      <c r="B26" s="14" t="s">
        <v>71</v>
      </c>
      <c r="C26" s="13" t="s">
        <v>58</v>
      </c>
      <c r="D26" s="15" t="s">
        <v>51</v>
      </c>
      <c r="E26" s="15" t="s">
        <v>51</v>
      </c>
      <c r="F26" s="15" t="s">
        <v>51</v>
      </c>
      <c r="G26" s="15" t="s">
        <v>51</v>
      </c>
      <c r="H26" s="15" t="s">
        <v>51</v>
      </c>
      <c r="I26" s="15" t="s">
        <v>51</v>
      </c>
      <c r="J26" s="15" t="s">
        <v>51</v>
      </c>
      <c r="K26" s="15" t="s">
        <v>51</v>
      </c>
      <c r="L26" s="15" t="s">
        <v>51</v>
      </c>
      <c r="M26" s="15" t="s">
        <v>51</v>
      </c>
      <c r="N26" s="15" t="s">
        <v>51</v>
      </c>
      <c r="O26" s="15" t="s">
        <v>51</v>
      </c>
      <c r="P26" s="15" t="s">
        <v>51</v>
      </c>
      <c r="Q26" s="15" t="s">
        <v>51</v>
      </c>
      <c r="R26" s="15" t="s">
        <v>51</v>
      </c>
      <c r="S26" s="15" t="s">
        <v>51</v>
      </c>
      <c r="T26" s="15" t="s">
        <v>51</v>
      </c>
      <c r="U26" s="15" t="s">
        <v>51</v>
      </c>
      <c r="V26" s="15" t="s">
        <v>51</v>
      </c>
      <c r="W26" s="15" t="s">
        <v>51</v>
      </c>
      <c r="X26" s="15" t="s">
        <v>51</v>
      </c>
      <c r="Y26" s="15" t="s">
        <v>51</v>
      </c>
      <c r="Z26" s="15" t="s">
        <v>51</v>
      </c>
      <c r="AA26" s="15" t="s">
        <v>51</v>
      </c>
      <c r="AB26" s="15" t="s">
        <v>51</v>
      </c>
      <c r="AC26" s="15" t="s">
        <v>51</v>
      </c>
      <c r="AD26" s="15" t="s">
        <v>51</v>
      </c>
      <c r="AE26" s="15" t="s">
        <v>51</v>
      </c>
      <c r="AF26" s="15" t="s">
        <v>51</v>
      </c>
      <c r="AG26" s="15" t="s">
        <v>51</v>
      </c>
      <c r="AH26" s="15" t="s">
        <v>51</v>
      </c>
      <c r="AI26" s="15" t="s">
        <v>51</v>
      </c>
      <c r="AJ26" s="15" t="s">
        <v>51</v>
      </c>
      <c r="AK26" s="15" t="s">
        <v>51</v>
      </c>
      <c r="AL26" s="15" t="s">
        <v>51</v>
      </c>
      <c r="AM26" s="15" t="s">
        <v>51</v>
      </c>
      <c r="AN26" s="15" t="s">
        <v>51</v>
      </c>
      <c r="AO26" s="15" t="s">
        <v>51</v>
      </c>
      <c r="AP26" s="15" t="s">
        <v>51</v>
      </c>
      <c r="AQ26" s="15" t="s">
        <v>51</v>
      </c>
      <c r="AR26" s="15" t="s">
        <v>51</v>
      </c>
      <c r="AS26" s="15" t="s">
        <v>51</v>
      </c>
      <c r="AT26" s="15" t="s">
        <v>51</v>
      </c>
      <c r="AU26" s="15" t="s">
        <v>51</v>
      </c>
      <c r="AV26" s="15" t="s">
        <v>51</v>
      </c>
      <c r="AW26" s="15" t="s">
        <v>51</v>
      </c>
      <c r="AX26" s="15" t="s">
        <v>51</v>
      </c>
      <c r="AY26" s="15" t="s">
        <v>51</v>
      </c>
      <c r="AZ26" s="15" t="s">
        <v>51</v>
      </c>
      <c r="BA26" s="15" t="s">
        <v>51</v>
      </c>
      <c r="BB26" s="15" t="s">
        <v>51</v>
      </c>
      <c r="BC26" s="15" t="s">
        <v>51</v>
      </c>
      <c r="BD26" s="15" t="s">
        <v>51</v>
      </c>
      <c r="BE26" s="15" t="s">
        <v>51</v>
      </c>
      <c r="BF26" s="15" t="s">
        <v>51</v>
      </c>
      <c r="BG26" s="15" t="s">
        <v>51</v>
      </c>
      <c r="BH26" s="15" t="s">
        <v>51</v>
      </c>
      <c r="BI26" s="15" t="s">
        <v>51</v>
      </c>
      <c r="BJ26" s="15" t="s">
        <v>51</v>
      </c>
      <c r="BK26" s="15" t="s">
        <v>51</v>
      </c>
      <c r="BL26" s="15" t="s">
        <v>51</v>
      </c>
      <c r="BM26" s="15" t="s">
        <v>51</v>
      </c>
      <c r="BN26" s="15" t="s">
        <v>51</v>
      </c>
      <c r="BO26" s="15" t="s">
        <v>51</v>
      </c>
      <c r="BP26" s="15" t="s">
        <v>51</v>
      </c>
      <c r="BQ26" s="15" t="s">
        <v>51</v>
      </c>
      <c r="BR26" s="15" t="s">
        <v>51</v>
      </c>
      <c r="BS26" s="15" t="s">
        <v>51</v>
      </c>
      <c r="BT26" s="15" t="s">
        <v>51</v>
      </c>
      <c r="BU26" s="15" t="s">
        <v>51</v>
      </c>
      <c r="BV26" s="15" t="s">
        <v>51</v>
      </c>
      <c r="BW26" s="15" t="s">
        <v>51</v>
      </c>
      <c r="BX26" s="15" t="s">
        <v>51</v>
      </c>
      <c r="BY26" s="15" t="s">
        <v>51</v>
      </c>
      <c r="BZ26" s="15" t="s">
        <v>51</v>
      </c>
      <c r="CA26" s="15" t="s">
        <v>51</v>
      </c>
      <c r="CB26" s="15" t="s">
        <v>51</v>
      </c>
      <c r="CC26" s="15" t="s">
        <v>51</v>
      </c>
      <c r="CD26" s="15" t="s">
        <v>51</v>
      </c>
      <c r="CE26" s="15" t="s">
        <v>51</v>
      </c>
      <c r="CF26" s="15" t="s">
        <v>51</v>
      </c>
      <c r="CG26" s="15" t="s">
        <v>51</v>
      </c>
      <c r="CH26" s="15" t="s">
        <v>51</v>
      </c>
      <c r="CI26" s="15" t="s">
        <v>51</v>
      </c>
      <c r="CJ26" s="15" t="s">
        <v>51</v>
      </c>
      <c r="CK26" s="15" t="s">
        <v>51</v>
      </c>
      <c r="CL26" s="15"/>
    </row>
    <row r="27" spans="1:90" ht="25.5">
      <c r="A27" s="13" t="s">
        <v>559</v>
      </c>
      <c r="B27" s="14" t="s">
        <v>73</v>
      </c>
      <c r="C27" s="13" t="s">
        <v>58</v>
      </c>
      <c r="D27" s="15" t="s">
        <v>51</v>
      </c>
      <c r="E27" s="15" t="s">
        <v>51</v>
      </c>
      <c r="F27" s="15" t="s">
        <v>51</v>
      </c>
      <c r="G27" s="15" t="s">
        <v>51</v>
      </c>
      <c r="H27" s="15" t="s">
        <v>51</v>
      </c>
      <c r="I27" s="15" t="s">
        <v>51</v>
      </c>
      <c r="J27" s="15" t="s">
        <v>51</v>
      </c>
      <c r="K27" s="15" t="s">
        <v>51</v>
      </c>
      <c r="L27" s="15" t="s">
        <v>51</v>
      </c>
      <c r="M27" s="15" t="s">
        <v>51</v>
      </c>
      <c r="N27" s="15" t="s">
        <v>51</v>
      </c>
      <c r="O27" s="15" t="s">
        <v>51</v>
      </c>
      <c r="P27" s="15" t="s">
        <v>51</v>
      </c>
      <c r="Q27" s="15" t="s">
        <v>51</v>
      </c>
      <c r="R27" s="15" t="s">
        <v>51</v>
      </c>
      <c r="S27" s="15" t="s">
        <v>51</v>
      </c>
      <c r="T27" s="15" t="s">
        <v>51</v>
      </c>
      <c r="U27" s="15" t="s">
        <v>51</v>
      </c>
      <c r="V27" s="15" t="s">
        <v>51</v>
      </c>
      <c r="W27" s="15" t="s">
        <v>51</v>
      </c>
      <c r="X27" s="15" t="s">
        <v>51</v>
      </c>
      <c r="Y27" s="15" t="s">
        <v>51</v>
      </c>
      <c r="Z27" s="15" t="s">
        <v>51</v>
      </c>
      <c r="AA27" s="15" t="s">
        <v>51</v>
      </c>
      <c r="AB27" s="15" t="s">
        <v>51</v>
      </c>
      <c r="AC27" s="15" t="s">
        <v>51</v>
      </c>
      <c r="AD27" s="15" t="s">
        <v>51</v>
      </c>
      <c r="AE27" s="15" t="s">
        <v>51</v>
      </c>
      <c r="AF27" s="15" t="s">
        <v>51</v>
      </c>
      <c r="AG27" s="15" t="s">
        <v>51</v>
      </c>
      <c r="AH27" s="15" t="s">
        <v>51</v>
      </c>
      <c r="AI27" s="15" t="s">
        <v>51</v>
      </c>
      <c r="AJ27" s="15" t="s">
        <v>51</v>
      </c>
      <c r="AK27" s="15" t="s">
        <v>51</v>
      </c>
      <c r="AL27" s="15" t="s">
        <v>51</v>
      </c>
      <c r="AM27" s="15" t="s">
        <v>51</v>
      </c>
      <c r="AN27" s="15" t="s">
        <v>51</v>
      </c>
      <c r="AO27" s="15" t="s">
        <v>51</v>
      </c>
      <c r="AP27" s="15" t="s">
        <v>51</v>
      </c>
      <c r="AQ27" s="15" t="s">
        <v>51</v>
      </c>
      <c r="AR27" s="15" t="s">
        <v>51</v>
      </c>
      <c r="AS27" s="15" t="s">
        <v>51</v>
      </c>
      <c r="AT27" s="15" t="s">
        <v>51</v>
      </c>
      <c r="AU27" s="15" t="s">
        <v>51</v>
      </c>
      <c r="AV27" s="15" t="s">
        <v>51</v>
      </c>
      <c r="AW27" s="15" t="s">
        <v>51</v>
      </c>
      <c r="AX27" s="15" t="s">
        <v>51</v>
      </c>
      <c r="AY27" s="15" t="s">
        <v>51</v>
      </c>
      <c r="AZ27" s="15" t="s">
        <v>51</v>
      </c>
      <c r="BA27" s="15" t="s">
        <v>51</v>
      </c>
      <c r="BB27" s="15" t="s">
        <v>51</v>
      </c>
      <c r="BC27" s="15" t="s">
        <v>51</v>
      </c>
      <c r="BD27" s="15" t="s">
        <v>51</v>
      </c>
      <c r="BE27" s="15" t="s">
        <v>51</v>
      </c>
      <c r="BF27" s="15" t="s">
        <v>51</v>
      </c>
      <c r="BG27" s="15" t="s">
        <v>51</v>
      </c>
      <c r="BH27" s="15" t="s">
        <v>51</v>
      </c>
      <c r="BI27" s="15" t="s">
        <v>51</v>
      </c>
      <c r="BJ27" s="15" t="s">
        <v>51</v>
      </c>
      <c r="BK27" s="15" t="s">
        <v>51</v>
      </c>
      <c r="BL27" s="15" t="s">
        <v>51</v>
      </c>
      <c r="BM27" s="15" t="s">
        <v>51</v>
      </c>
      <c r="BN27" s="15" t="s">
        <v>51</v>
      </c>
      <c r="BO27" s="15" t="s">
        <v>51</v>
      </c>
      <c r="BP27" s="15" t="s">
        <v>51</v>
      </c>
      <c r="BQ27" s="15" t="s">
        <v>51</v>
      </c>
      <c r="BR27" s="15" t="s">
        <v>51</v>
      </c>
      <c r="BS27" s="15" t="s">
        <v>51</v>
      </c>
      <c r="BT27" s="15" t="s">
        <v>51</v>
      </c>
      <c r="BU27" s="15" t="s">
        <v>51</v>
      </c>
      <c r="BV27" s="15" t="s">
        <v>51</v>
      </c>
      <c r="BW27" s="15" t="s">
        <v>51</v>
      </c>
      <c r="BX27" s="15" t="s">
        <v>51</v>
      </c>
      <c r="BY27" s="15" t="s">
        <v>51</v>
      </c>
      <c r="BZ27" s="15" t="s">
        <v>51</v>
      </c>
      <c r="CA27" s="15" t="s">
        <v>51</v>
      </c>
      <c r="CB27" s="15" t="s">
        <v>51</v>
      </c>
      <c r="CC27" s="15" t="s">
        <v>51</v>
      </c>
      <c r="CD27" s="15" t="s">
        <v>51</v>
      </c>
      <c r="CE27" s="15" t="s">
        <v>51</v>
      </c>
      <c r="CF27" s="15" t="s">
        <v>51</v>
      </c>
      <c r="CG27" s="15" t="s">
        <v>51</v>
      </c>
      <c r="CH27" s="15" t="s">
        <v>51</v>
      </c>
      <c r="CI27" s="15" t="s">
        <v>51</v>
      </c>
      <c r="CJ27" s="15" t="s">
        <v>51</v>
      </c>
      <c r="CK27" s="15" t="s">
        <v>51</v>
      </c>
      <c r="CL27" s="15"/>
    </row>
    <row r="28" spans="1:90" ht="25.5">
      <c r="A28" s="13" t="s">
        <v>156</v>
      </c>
      <c r="B28" s="14" t="s">
        <v>520</v>
      </c>
      <c r="C28" s="13" t="s">
        <v>58</v>
      </c>
      <c r="D28" s="15" t="s">
        <v>51</v>
      </c>
      <c r="E28" s="15" t="s">
        <v>51</v>
      </c>
      <c r="F28" s="15" t="s">
        <v>51</v>
      </c>
      <c r="G28" s="15" t="s">
        <v>51</v>
      </c>
      <c r="H28" s="15" t="s">
        <v>51</v>
      </c>
      <c r="I28" s="15" t="s">
        <v>51</v>
      </c>
      <c r="J28" s="15" t="s">
        <v>51</v>
      </c>
      <c r="K28" s="15" t="s">
        <v>51</v>
      </c>
      <c r="L28" s="15" t="s">
        <v>51</v>
      </c>
      <c r="M28" s="15" t="s">
        <v>51</v>
      </c>
      <c r="N28" s="15" t="s">
        <v>51</v>
      </c>
      <c r="O28" s="15" t="s">
        <v>51</v>
      </c>
      <c r="P28" s="15" t="s">
        <v>51</v>
      </c>
      <c r="Q28" s="15" t="s">
        <v>51</v>
      </c>
      <c r="R28" s="15" t="s">
        <v>51</v>
      </c>
      <c r="S28" s="15" t="s">
        <v>51</v>
      </c>
      <c r="T28" s="15" t="s">
        <v>51</v>
      </c>
      <c r="U28" s="15" t="s">
        <v>51</v>
      </c>
      <c r="V28" s="15" t="s">
        <v>51</v>
      </c>
      <c r="W28" s="15" t="s">
        <v>51</v>
      </c>
      <c r="X28" s="15" t="s">
        <v>51</v>
      </c>
      <c r="Y28" s="15" t="s">
        <v>51</v>
      </c>
      <c r="Z28" s="15" t="s">
        <v>51</v>
      </c>
      <c r="AA28" s="15" t="s">
        <v>51</v>
      </c>
      <c r="AB28" s="15" t="s">
        <v>51</v>
      </c>
      <c r="AC28" s="15" t="s">
        <v>51</v>
      </c>
      <c r="AD28" s="15" t="s">
        <v>51</v>
      </c>
      <c r="AE28" s="15" t="s">
        <v>51</v>
      </c>
      <c r="AF28" s="15" t="s">
        <v>51</v>
      </c>
      <c r="AG28" s="15" t="s">
        <v>51</v>
      </c>
      <c r="AH28" s="15" t="s">
        <v>51</v>
      </c>
      <c r="AI28" s="15" t="s">
        <v>51</v>
      </c>
      <c r="AJ28" s="15" t="s">
        <v>51</v>
      </c>
      <c r="AK28" s="15" t="s">
        <v>51</v>
      </c>
      <c r="AL28" s="15" t="s">
        <v>51</v>
      </c>
      <c r="AM28" s="15" t="s">
        <v>51</v>
      </c>
      <c r="AN28" s="15" t="s">
        <v>51</v>
      </c>
      <c r="AO28" s="15" t="s">
        <v>51</v>
      </c>
      <c r="AP28" s="15" t="s">
        <v>51</v>
      </c>
      <c r="AQ28" s="15" t="s">
        <v>51</v>
      </c>
      <c r="AR28" s="15" t="s">
        <v>51</v>
      </c>
      <c r="AS28" s="15" t="s">
        <v>51</v>
      </c>
      <c r="AT28" s="15" t="s">
        <v>51</v>
      </c>
      <c r="AU28" s="15" t="s">
        <v>51</v>
      </c>
      <c r="AV28" s="15" t="s">
        <v>51</v>
      </c>
      <c r="AW28" s="15" t="s">
        <v>51</v>
      </c>
      <c r="AX28" s="15" t="s">
        <v>51</v>
      </c>
      <c r="AY28" s="15" t="s">
        <v>51</v>
      </c>
      <c r="AZ28" s="15" t="s">
        <v>51</v>
      </c>
      <c r="BA28" s="15" t="s">
        <v>51</v>
      </c>
      <c r="BB28" s="15" t="s">
        <v>51</v>
      </c>
      <c r="BC28" s="15" t="s">
        <v>51</v>
      </c>
      <c r="BD28" s="15" t="s">
        <v>51</v>
      </c>
      <c r="BE28" s="15" t="s">
        <v>51</v>
      </c>
      <c r="BF28" s="15" t="s">
        <v>51</v>
      </c>
      <c r="BG28" s="15" t="s">
        <v>51</v>
      </c>
      <c r="BH28" s="15" t="s">
        <v>51</v>
      </c>
      <c r="BI28" s="15" t="s">
        <v>51</v>
      </c>
      <c r="BJ28" s="15" t="s">
        <v>51</v>
      </c>
      <c r="BK28" s="15" t="s">
        <v>51</v>
      </c>
      <c r="BL28" s="15" t="s">
        <v>51</v>
      </c>
      <c r="BM28" s="15" t="s">
        <v>51</v>
      </c>
      <c r="BN28" s="15" t="s">
        <v>51</v>
      </c>
      <c r="BO28" s="15" t="s">
        <v>51</v>
      </c>
      <c r="BP28" s="15" t="s">
        <v>51</v>
      </c>
      <c r="BQ28" s="15" t="s">
        <v>51</v>
      </c>
      <c r="BR28" s="15" t="s">
        <v>51</v>
      </c>
      <c r="BS28" s="15" t="s">
        <v>51</v>
      </c>
      <c r="BT28" s="15" t="s">
        <v>51</v>
      </c>
      <c r="BU28" s="15" t="s">
        <v>51</v>
      </c>
      <c r="BV28" s="15" t="s">
        <v>51</v>
      </c>
      <c r="BW28" s="15" t="s">
        <v>51</v>
      </c>
      <c r="BX28" s="15" t="s">
        <v>51</v>
      </c>
      <c r="BY28" s="15" t="s">
        <v>51</v>
      </c>
      <c r="BZ28" s="15" t="s">
        <v>51</v>
      </c>
      <c r="CA28" s="15" t="s">
        <v>51</v>
      </c>
      <c r="CB28" s="15" t="s">
        <v>51</v>
      </c>
      <c r="CC28" s="15" t="s">
        <v>51</v>
      </c>
      <c r="CD28" s="15" t="s">
        <v>51</v>
      </c>
      <c r="CE28" s="15" t="s">
        <v>51</v>
      </c>
      <c r="CF28" s="15" t="s">
        <v>51</v>
      </c>
      <c r="CG28" s="15" t="s">
        <v>51</v>
      </c>
      <c r="CH28" s="15" t="s">
        <v>51</v>
      </c>
      <c r="CI28" s="15" t="s">
        <v>51</v>
      </c>
      <c r="CJ28" s="15" t="s">
        <v>51</v>
      </c>
      <c r="CK28" s="15" t="s">
        <v>51</v>
      </c>
      <c r="CL28" s="15"/>
    </row>
    <row r="29" spans="1:90" ht="18" customHeight="1">
      <c r="A29" s="13" t="s">
        <v>72</v>
      </c>
      <c r="B29" s="14" t="s">
        <v>513</v>
      </c>
      <c r="C29" s="13" t="s">
        <v>112</v>
      </c>
      <c r="D29" s="15" t="s">
        <v>51</v>
      </c>
      <c r="E29" s="15" t="s">
        <v>51</v>
      </c>
      <c r="F29" s="15" t="s">
        <v>51</v>
      </c>
      <c r="G29" s="15" t="s">
        <v>51</v>
      </c>
      <c r="H29" s="15" t="s">
        <v>51</v>
      </c>
      <c r="I29" s="15" t="s">
        <v>51</v>
      </c>
      <c r="J29" s="15" t="s">
        <v>51</v>
      </c>
      <c r="K29" s="15" t="s">
        <v>51</v>
      </c>
      <c r="L29" s="15" t="s">
        <v>51</v>
      </c>
      <c r="M29" s="15" t="s">
        <v>51</v>
      </c>
      <c r="N29" s="15" t="s">
        <v>51</v>
      </c>
      <c r="O29" s="15" t="s">
        <v>51</v>
      </c>
      <c r="P29" s="15" t="s">
        <v>51</v>
      </c>
      <c r="Q29" s="15" t="s">
        <v>51</v>
      </c>
      <c r="R29" s="15" t="s">
        <v>51</v>
      </c>
      <c r="S29" s="15" t="s">
        <v>51</v>
      </c>
      <c r="T29" s="15" t="s">
        <v>51</v>
      </c>
      <c r="U29" s="15" t="s">
        <v>51</v>
      </c>
      <c r="V29" s="15" t="s">
        <v>51</v>
      </c>
      <c r="W29" s="15" t="s">
        <v>51</v>
      </c>
      <c r="X29" s="15" t="s">
        <v>51</v>
      </c>
      <c r="Y29" s="15" t="s">
        <v>51</v>
      </c>
      <c r="Z29" s="15" t="s">
        <v>51</v>
      </c>
      <c r="AA29" s="15" t="s">
        <v>51</v>
      </c>
      <c r="AB29" s="15" t="s">
        <v>51</v>
      </c>
      <c r="AC29" s="15" t="s">
        <v>51</v>
      </c>
      <c r="AD29" s="15" t="s">
        <v>51</v>
      </c>
      <c r="AE29" s="15" t="s">
        <v>51</v>
      </c>
      <c r="AF29" s="15" t="s">
        <v>51</v>
      </c>
      <c r="AG29" s="15" t="s">
        <v>51</v>
      </c>
      <c r="AH29" s="15" t="s">
        <v>51</v>
      </c>
      <c r="AI29" s="15" t="s">
        <v>51</v>
      </c>
      <c r="AJ29" s="15" t="s">
        <v>51</v>
      </c>
      <c r="AK29" s="15" t="s">
        <v>51</v>
      </c>
      <c r="AL29" s="15" t="s">
        <v>51</v>
      </c>
      <c r="AM29" s="15" t="s">
        <v>51</v>
      </c>
      <c r="AN29" s="15" t="s">
        <v>51</v>
      </c>
      <c r="AO29" s="15" t="s">
        <v>51</v>
      </c>
      <c r="AP29" s="15" t="s">
        <v>51</v>
      </c>
      <c r="AQ29" s="15" t="s">
        <v>51</v>
      </c>
      <c r="AR29" s="15" t="s">
        <v>51</v>
      </c>
      <c r="AS29" s="15" t="s">
        <v>51</v>
      </c>
      <c r="AT29" s="15" t="s">
        <v>51</v>
      </c>
      <c r="AU29" s="15" t="s">
        <v>51</v>
      </c>
      <c r="AV29" s="15" t="s">
        <v>51</v>
      </c>
      <c r="AW29" s="15" t="s">
        <v>51</v>
      </c>
      <c r="AX29" s="15" t="s">
        <v>51</v>
      </c>
      <c r="AY29" s="15" t="s">
        <v>51</v>
      </c>
      <c r="AZ29" s="15" t="s">
        <v>51</v>
      </c>
      <c r="BA29" s="15" t="s">
        <v>51</v>
      </c>
      <c r="BB29" s="15" t="s">
        <v>51</v>
      </c>
      <c r="BC29" s="15" t="s">
        <v>51</v>
      </c>
      <c r="BD29" s="15" t="s">
        <v>51</v>
      </c>
      <c r="BE29" s="15" t="s">
        <v>51</v>
      </c>
      <c r="BF29" s="15" t="s">
        <v>51</v>
      </c>
      <c r="BG29" s="15" t="s">
        <v>51</v>
      </c>
      <c r="BH29" s="15" t="s">
        <v>51</v>
      </c>
      <c r="BI29" s="15" t="s">
        <v>51</v>
      </c>
      <c r="BJ29" s="15" t="s">
        <v>51</v>
      </c>
      <c r="BK29" s="15" t="s">
        <v>51</v>
      </c>
      <c r="BL29" s="15" t="s">
        <v>51</v>
      </c>
      <c r="BM29" s="15" t="s">
        <v>51</v>
      </c>
      <c r="BN29" s="15" t="s">
        <v>51</v>
      </c>
      <c r="BO29" s="15" t="s">
        <v>51</v>
      </c>
      <c r="BP29" s="15" t="s">
        <v>51</v>
      </c>
      <c r="BQ29" s="15" t="s">
        <v>51</v>
      </c>
      <c r="BR29" s="15" t="s">
        <v>51</v>
      </c>
      <c r="BS29" s="15" t="s">
        <v>51</v>
      </c>
      <c r="BT29" s="15" t="s">
        <v>51</v>
      </c>
      <c r="BU29" s="15" t="s">
        <v>51</v>
      </c>
      <c r="BV29" s="15" t="s">
        <v>51</v>
      </c>
      <c r="BW29" s="15" t="s">
        <v>51</v>
      </c>
      <c r="BX29" s="15" t="s">
        <v>51</v>
      </c>
      <c r="BY29" s="15" t="s">
        <v>51</v>
      </c>
      <c r="BZ29" s="15" t="s">
        <v>51</v>
      </c>
      <c r="CA29" s="15" t="s">
        <v>51</v>
      </c>
      <c r="CB29" s="15" t="s">
        <v>51</v>
      </c>
      <c r="CC29" s="15" t="s">
        <v>51</v>
      </c>
      <c r="CD29" s="15" t="s">
        <v>51</v>
      </c>
      <c r="CE29" s="15" t="s">
        <v>51</v>
      </c>
      <c r="CF29" s="15" t="s">
        <v>51</v>
      </c>
      <c r="CG29" s="15" t="s">
        <v>51</v>
      </c>
      <c r="CH29" s="15" t="s">
        <v>51</v>
      </c>
      <c r="CI29" s="15" t="s">
        <v>51</v>
      </c>
      <c r="CJ29" s="15" t="s">
        <v>51</v>
      </c>
      <c r="CK29" s="15" t="s">
        <v>51</v>
      </c>
      <c r="CL29" s="15"/>
    </row>
    <row r="30" spans="1:90" ht="30" customHeight="1">
      <c r="A30" s="13" t="s">
        <v>157</v>
      </c>
      <c r="B30" s="84" t="s">
        <v>521</v>
      </c>
      <c r="C30" s="13" t="s">
        <v>58</v>
      </c>
      <c r="D30" s="15" t="s">
        <v>51</v>
      </c>
      <c r="E30" s="15" t="s">
        <v>51</v>
      </c>
      <c r="F30" s="15" t="s">
        <v>51</v>
      </c>
      <c r="G30" s="15" t="s">
        <v>51</v>
      </c>
      <c r="H30" s="15" t="s">
        <v>51</v>
      </c>
      <c r="I30" s="15" t="s">
        <v>51</v>
      </c>
      <c r="J30" s="15" t="s">
        <v>51</v>
      </c>
      <c r="K30" s="15" t="s">
        <v>51</v>
      </c>
      <c r="L30" s="15" t="s">
        <v>51</v>
      </c>
      <c r="M30" s="15" t="s">
        <v>51</v>
      </c>
      <c r="N30" s="15" t="s">
        <v>51</v>
      </c>
      <c r="O30" s="15" t="s">
        <v>51</v>
      </c>
      <c r="P30" s="15" t="s">
        <v>51</v>
      </c>
      <c r="Q30" s="15" t="s">
        <v>51</v>
      </c>
      <c r="R30" s="15" t="s">
        <v>51</v>
      </c>
      <c r="S30" s="15" t="s">
        <v>51</v>
      </c>
      <c r="T30" s="15" t="s">
        <v>51</v>
      </c>
      <c r="U30" s="15" t="s">
        <v>51</v>
      </c>
      <c r="V30" s="15" t="s">
        <v>51</v>
      </c>
      <c r="W30" s="15" t="s">
        <v>51</v>
      </c>
      <c r="X30" s="15" t="s">
        <v>51</v>
      </c>
      <c r="Y30" s="15" t="s">
        <v>51</v>
      </c>
      <c r="Z30" s="15" t="s">
        <v>51</v>
      </c>
      <c r="AA30" s="15" t="s">
        <v>51</v>
      </c>
      <c r="AB30" s="15" t="s">
        <v>51</v>
      </c>
      <c r="AC30" s="15" t="s">
        <v>51</v>
      </c>
      <c r="AD30" s="15" t="s">
        <v>51</v>
      </c>
      <c r="AE30" s="15" t="s">
        <v>51</v>
      </c>
      <c r="AF30" s="15" t="s">
        <v>51</v>
      </c>
      <c r="AG30" s="15" t="s">
        <v>51</v>
      </c>
      <c r="AH30" s="15" t="s">
        <v>51</v>
      </c>
      <c r="AI30" s="15" t="s">
        <v>51</v>
      </c>
      <c r="AJ30" s="15" t="s">
        <v>51</v>
      </c>
      <c r="AK30" s="15" t="s">
        <v>51</v>
      </c>
      <c r="AL30" s="15" t="s">
        <v>51</v>
      </c>
      <c r="AM30" s="15" t="s">
        <v>51</v>
      </c>
      <c r="AN30" s="15" t="s">
        <v>51</v>
      </c>
      <c r="AO30" s="15" t="s">
        <v>51</v>
      </c>
      <c r="AP30" s="15" t="s">
        <v>51</v>
      </c>
      <c r="AQ30" s="15" t="s">
        <v>51</v>
      </c>
      <c r="AR30" s="15" t="s">
        <v>51</v>
      </c>
      <c r="AS30" s="15" t="s">
        <v>51</v>
      </c>
      <c r="AT30" s="15" t="s">
        <v>51</v>
      </c>
      <c r="AU30" s="15" t="s">
        <v>51</v>
      </c>
      <c r="AV30" s="15" t="s">
        <v>51</v>
      </c>
      <c r="AW30" s="15" t="s">
        <v>51</v>
      </c>
      <c r="AX30" s="15" t="s">
        <v>51</v>
      </c>
      <c r="AY30" s="15" t="s">
        <v>51</v>
      </c>
      <c r="AZ30" s="15" t="s">
        <v>51</v>
      </c>
      <c r="BA30" s="15" t="s">
        <v>51</v>
      </c>
      <c r="BB30" s="15" t="s">
        <v>51</v>
      </c>
      <c r="BC30" s="15" t="s">
        <v>51</v>
      </c>
      <c r="BD30" s="15" t="s">
        <v>51</v>
      </c>
      <c r="BE30" s="15" t="s">
        <v>51</v>
      </c>
      <c r="BF30" s="15" t="s">
        <v>51</v>
      </c>
      <c r="BG30" s="15" t="s">
        <v>51</v>
      </c>
      <c r="BH30" s="15" t="s">
        <v>51</v>
      </c>
      <c r="BI30" s="15" t="s">
        <v>51</v>
      </c>
      <c r="BJ30" s="15" t="s">
        <v>51</v>
      </c>
      <c r="BK30" s="15" t="s">
        <v>51</v>
      </c>
      <c r="BL30" s="15" t="s">
        <v>51</v>
      </c>
      <c r="BM30" s="15" t="s">
        <v>51</v>
      </c>
      <c r="BN30" s="15" t="s">
        <v>51</v>
      </c>
      <c r="BO30" s="15" t="s">
        <v>51</v>
      </c>
      <c r="BP30" s="15" t="s">
        <v>51</v>
      </c>
      <c r="BQ30" s="15" t="s">
        <v>51</v>
      </c>
      <c r="BR30" s="15" t="s">
        <v>51</v>
      </c>
      <c r="BS30" s="15" t="s">
        <v>51</v>
      </c>
      <c r="BT30" s="15" t="s">
        <v>51</v>
      </c>
      <c r="BU30" s="15" t="s">
        <v>51</v>
      </c>
      <c r="BV30" s="15" t="s">
        <v>51</v>
      </c>
      <c r="BW30" s="15" t="s">
        <v>51</v>
      </c>
      <c r="BX30" s="15" t="s">
        <v>51</v>
      </c>
      <c r="BY30" s="15" t="s">
        <v>51</v>
      </c>
      <c r="BZ30" s="15" t="s">
        <v>51</v>
      </c>
      <c r="CA30" s="15" t="s">
        <v>51</v>
      </c>
      <c r="CB30" s="15" t="s">
        <v>51</v>
      </c>
      <c r="CC30" s="15" t="s">
        <v>51</v>
      </c>
      <c r="CD30" s="15" t="s">
        <v>51</v>
      </c>
      <c r="CE30" s="15" t="s">
        <v>51</v>
      </c>
      <c r="CF30" s="15" t="s">
        <v>51</v>
      </c>
      <c r="CG30" s="15" t="s">
        <v>51</v>
      </c>
      <c r="CH30" s="15" t="s">
        <v>51</v>
      </c>
      <c r="CI30" s="15" t="s">
        <v>51</v>
      </c>
      <c r="CJ30" s="15" t="s">
        <v>51</v>
      </c>
      <c r="CK30" s="15" t="s">
        <v>51</v>
      </c>
      <c r="CL30" s="15"/>
    </row>
    <row r="31" spans="1:90" ht="25.5" customHeight="1">
      <c r="A31" s="13" t="s">
        <v>158</v>
      </c>
      <c r="B31" s="14" t="s">
        <v>516</v>
      </c>
      <c r="C31" s="13" t="s">
        <v>58</v>
      </c>
      <c r="D31" s="15" t="s">
        <v>51</v>
      </c>
      <c r="E31" s="15" t="s">
        <v>51</v>
      </c>
      <c r="F31" s="15" t="s">
        <v>51</v>
      </c>
      <c r="G31" s="15" t="s">
        <v>51</v>
      </c>
      <c r="H31" s="15" t="s">
        <v>51</v>
      </c>
      <c r="I31" s="15" t="s">
        <v>51</v>
      </c>
      <c r="J31" s="15" t="s">
        <v>51</v>
      </c>
      <c r="K31" s="15" t="s">
        <v>51</v>
      </c>
      <c r="L31" s="15" t="s">
        <v>51</v>
      </c>
      <c r="M31" s="15" t="s">
        <v>51</v>
      </c>
      <c r="N31" s="15" t="s">
        <v>51</v>
      </c>
      <c r="O31" s="15" t="s">
        <v>51</v>
      </c>
      <c r="P31" s="15" t="s">
        <v>51</v>
      </c>
      <c r="Q31" s="15" t="s">
        <v>51</v>
      </c>
      <c r="R31" s="15" t="s">
        <v>51</v>
      </c>
      <c r="S31" s="15" t="s">
        <v>51</v>
      </c>
      <c r="T31" s="15" t="s">
        <v>51</v>
      </c>
      <c r="U31" s="15" t="s">
        <v>51</v>
      </c>
      <c r="V31" s="15" t="s">
        <v>51</v>
      </c>
      <c r="W31" s="15" t="s">
        <v>51</v>
      </c>
      <c r="X31" s="15" t="s">
        <v>51</v>
      </c>
      <c r="Y31" s="15" t="s">
        <v>51</v>
      </c>
      <c r="Z31" s="15" t="s">
        <v>51</v>
      </c>
      <c r="AA31" s="15" t="s">
        <v>51</v>
      </c>
      <c r="AB31" s="15" t="s">
        <v>51</v>
      </c>
      <c r="AC31" s="15" t="s">
        <v>51</v>
      </c>
      <c r="AD31" s="15" t="s">
        <v>51</v>
      </c>
      <c r="AE31" s="15" t="s">
        <v>51</v>
      </c>
      <c r="AF31" s="15" t="s">
        <v>51</v>
      </c>
      <c r="AG31" s="15" t="s">
        <v>51</v>
      </c>
      <c r="AH31" s="15" t="s">
        <v>51</v>
      </c>
      <c r="AI31" s="15" t="s">
        <v>51</v>
      </c>
      <c r="AJ31" s="15" t="s">
        <v>51</v>
      </c>
      <c r="AK31" s="15" t="s">
        <v>51</v>
      </c>
      <c r="AL31" s="15" t="s">
        <v>51</v>
      </c>
      <c r="AM31" s="15" t="s">
        <v>51</v>
      </c>
      <c r="AN31" s="15" t="s">
        <v>51</v>
      </c>
      <c r="AO31" s="15" t="s">
        <v>51</v>
      </c>
      <c r="AP31" s="15" t="s">
        <v>51</v>
      </c>
      <c r="AQ31" s="15" t="s">
        <v>51</v>
      </c>
      <c r="AR31" s="15" t="s">
        <v>51</v>
      </c>
      <c r="AS31" s="15" t="s">
        <v>51</v>
      </c>
      <c r="AT31" s="15" t="s">
        <v>51</v>
      </c>
      <c r="AU31" s="15" t="s">
        <v>51</v>
      </c>
      <c r="AV31" s="15" t="s">
        <v>51</v>
      </c>
      <c r="AW31" s="15" t="s">
        <v>51</v>
      </c>
      <c r="AX31" s="15" t="s">
        <v>51</v>
      </c>
      <c r="AY31" s="15" t="s">
        <v>51</v>
      </c>
      <c r="AZ31" s="15" t="s">
        <v>51</v>
      </c>
      <c r="BA31" s="15" t="s">
        <v>51</v>
      </c>
      <c r="BB31" s="15" t="s">
        <v>51</v>
      </c>
      <c r="BC31" s="15" t="s">
        <v>51</v>
      </c>
      <c r="BD31" s="15" t="s">
        <v>51</v>
      </c>
      <c r="BE31" s="15" t="s">
        <v>51</v>
      </c>
      <c r="BF31" s="15" t="s">
        <v>51</v>
      </c>
      <c r="BG31" s="15" t="s">
        <v>51</v>
      </c>
      <c r="BH31" s="15" t="s">
        <v>51</v>
      </c>
      <c r="BI31" s="15" t="s">
        <v>51</v>
      </c>
      <c r="BJ31" s="15" t="s">
        <v>51</v>
      </c>
      <c r="BK31" s="15" t="s">
        <v>51</v>
      </c>
      <c r="BL31" s="15" t="s">
        <v>51</v>
      </c>
      <c r="BM31" s="15" t="s">
        <v>51</v>
      </c>
      <c r="BN31" s="15" t="s">
        <v>51</v>
      </c>
      <c r="BO31" s="15" t="s">
        <v>51</v>
      </c>
      <c r="BP31" s="15" t="s">
        <v>51</v>
      </c>
      <c r="BQ31" s="15" t="s">
        <v>51</v>
      </c>
      <c r="BR31" s="15" t="s">
        <v>51</v>
      </c>
      <c r="BS31" s="15" t="s">
        <v>51</v>
      </c>
      <c r="BT31" s="15" t="s">
        <v>51</v>
      </c>
      <c r="BU31" s="15" t="s">
        <v>51</v>
      </c>
      <c r="BV31" s="15" t="s">
        <v>51</v>
      </c>
      <c r="BW31" s="15" t="s">
        <v>51</v>
      </c>
      <c r="BX31" s="15" t="s">
        <v>51</v>
      </c>
      <c r="BY31" s="15" t="s">
        <v>51</v>
      </c>
      <c r="BZ31" s="15" t="s">
        <v>51</v>
      </c>
      <c r="CA31" s="15" t="s">
        <v>51</v>
      </c>
      <c r="CB31" s="15" t="s">
        <v>51</v>
      </c>
      <c r="CC31" s="15" t="s">
        <v>51</v>
      </c>
      <c r="CD31" s="15" t="s">
        <v>51</v>
      </c>
      <c r="CE31" s="15" t="s">
        <v>51</v>
      </c>
      <c r="CF31" s="15" t="s">
        <v>51</v>
      </c>
      <c r="CG31" s="15" t="s">
        <v>51</v>
      </c>
      <c r="CH31" s="15" t="s">
        <v>51</v>
      </c>
      <c r="CI31" s="15" t="s">
        <v>51</v>
      </c>
      <c r="CJ31" s="15" t="s">
        <v>51</v>
      </c>
      <c r="CK31" s="15" t="s">
        <v>51</v>
      </c>
      <c r="CL31" s="15"/>
    </row>
    <row r="32" spans="1:90" ht="25.5">
      <c r="A32" s="13" t="s">
        <v>74</v>
      </c>
      <c r="B32" s="14" t="s">
        <v>522</v>
      </c>
      <c r="C32" s="13" t="s">
        <v>58</v>
      </c>
      <c r="D32" s="15" t="s">
        <v>51</v>
      </c>
      <c r="E32" s="15" t="s">
        <v>51</v>
      </c>
      <c r="F32" s="15" t="s">
        <v>51</v>
      </c>
      <c r="G32" s="15" t="s">
        <v>51</v>
      </c>
      <c r="H32" s="15" t="s">
        <v>51</v>
      </c>
      <c r="I32" s="15" t="s">
        <v>51</v>
      </c>
      <c r="J32" s="15" t="s">
        <v>51</v>
      </c>
      <c r="K32" s="15" t="s">
        <v>51</v>
      </c>
      <c r="L32" s="15" t="s">
        <v>51</v>
      </c>
      <c r="M32" s="15" t="s">
        <v>51</v>
      </c>
      <c r="N32" s="15" t="s">
        <v>51</v>
      </c>
      <c r="O32" s="15" t="s">
        <v>51</v>
      </c>
      <c r="P32" s="15" t="s">
        <v>51</v>
      </c>
      <c r="Q32" s="15" t="s">
        <v>51</v>
      </c>
      <c r="R32" s="15" t="s">
        <v>51</v>
      </c>
      <c r="S32" s="15" t="s">
        <v>51</v>
      </c>
      <c r="T32" s="15" t="s">
        <v>51</v>
      </c>
      <c r="U32" s="15" t="s">
        <v>51</v>
      </c>
      <c r="V32" s="15" t="s">
        <v>51</v>
      </c>
      <c r="W32" s="15" t="s">
        <v>51</v>
      </c>
      <c r="X32" s="15" t="s">
        <v>51</v>
      </c>
      <c r="Y32" s="15" t="s">
        <v>51</v>
      </c>
      <c r="Z32" s="15" t="s">
        <v>51</v>
      </c>
      <c r="AA32" s="15" t="s">
        <v>51</v>
      </c>
      <c r="AB32" s="15" t="s">
        <v>51</v>
      </c>
      <c r="AC32" s="15" t="s">
        <v>51</v>
      </c>
      <c r="AD32" s="15" t="s">
        <v>51</v>
      </c>
      <c r="AE32" s="15" t="s">
        <v>51</v>
      </c>
      <c r="AF32" s="15" t="s">
        <v>51</v>
      </c>
      <c r="AG32" s="15" t="s">
        <v>51</v>
      </c>
      <c r="AH32" s="15" t="s">
        <v>51</v>
      </c>
      <c r="AI32" s="15" t="s">
        <v>51</v>
      </c>
      <c r="AJ32" s="15" t="s">
        <v>51</v>
      </c>
      <c r="AK32" s="15" t="s">
        <v>51</v>
      </c>
      <c r="AL32" s="15" t="s">
        <v>51</v>
      </c>
      <c r="AM32" s="15" t="s">
        <v>51</v>
      </c>
      <c r="AN32" s="15" t="s">
        <v>51</v>
      </c>
      <c r="AO32" s="15" t="s">
        <v>51</v>
      </c>
      <c r="AP32" s="15" t="s">
        <v>51</v>
      </c>
      <c r="AQ32" s="15" t="s">
        <v>51</v>
      </c>
      <c r="AR32" s="15" t="s">
        <v>51</v>
      </c>
      <c r="AS32" s="15" t="s">
        <v>51</v>
      </c>
      <c r="AT32" s="15" t="s">
        <v>51</v>
      </c>
      <c r="AU32" s="15" t="s">
        <v>51</v>
      </c>
      <c r="AV32" s="15" t="s">
        <v>51</v>
      </c>
      <c r="AW32" s="15" t="s">
        <v>51</v>
      </c>
      <c r="AX32" s="15" t="s">
        <v>51</v>
      </c>
      <c r="AY32" s="15" t="s">
        <v>51</v>
      </c>
      <c r="AZ32" s="15" t="s">
        <v>51</v>
      </c>
      <c r="BA32" s="15" t="s">
        <v>51</v>
      </c>
      <c r="BB32" s="15" t="s">
        <v>51</v>
      </c>
      <c r="BC32" s="15" t="s">
        <v>51</v>
      </c>
      <c r="BD32" s="15" t="s">
        <v>51</v>
      </c>
      <c r="BE32" s="15" t="s">
        <v>51</v>
      </c>
      <c r="BF32" s="15" t="s">
        <v>51</v>
      </c>
      <c r="BG32" s="15" t="s">
        <v>51</v>
      </c>
      <c r="BH32" s="15" t="s">
        <v>51</v>
      </c>
      <c r="BI32" s="15" t="s">
        <v>51</v>
      </c>
      <c r="BJ32" s="15" t="s">
        <v>51</v>
      </c>
      <c r="BK32" s="15" t="s">
        <v>51</v>
      </c>
      <c r="BL32" s="15" t="s">
        <v>51</v>
      </c>
      <c r="BM32" s="15" t="s">
        <v>51</v>
      </c>
      <c r="BN32" s="15" t="s">
        <v>51</v>
      </c>
      <c r="BO32" s="15" t="s">
        <v>51</v>
      </c>
      <c r="BP32" s="15" t="s">
        <v>51</v>
      </c>
      <c r="BQ32" s="15" t="s">
        <v>51</v>
      </c>
      <c r="BR32" s="15" t="s">
        <v>51</v>
      </c>
      <c r="BS32" s="15" t="s">
        <v>51</v>
      </c>
      <c r="BT32" s="15" t="s">
        <v>51</v>
      </c>
      <c r="BU32" s="15" t="s">
        <v>51</v>
      </c>
      <c r="BV32" s="15" t="s">
        <v>51</v>
      </c>
      <c r="BW32" s="15" t="s">
        <v>51</v>
      </c>
      <c r="BX32" s="15" t="s">
        <v>51</v>
      </c>
      <c r="BY32" s="15" t="s">
        <v>51</v>
      </c>
      <c r="BZ32" s="15" t="s">
        <v>51</v>
      </c>
      <c r="CA32" s="15" t="s">
        <v>51</v>
      </c>
      <c r="CB32" s="15" t="s">
        <v>51</v>
      </c>
      <c r="CC32" s="15" t="s">
        <v>51</v>
      </c>
      <c r="CD32" s="15" t="s">
        <v>51</v>
      </c>
      <c r="CE32" s="15" t="s">
        <v>51</v>
      </c>
      <c r="CF32" s="15" t="s">
        <v>51</v>
      </c>
      <c r="CG32" s="15" t="s">
        <v>51</v>
      </c>
      <c r="CH32" s="15" t="s">
        <v>51</v>
      </c>
      <c r="CI32" s="15" t="s">
        <v>51</v>
      </c>
      <c r="CJ32" s="15" t="s">
        <v>51</v>
      </c>
      <c r="CK32" s="15" t="s">
        <v>51</v>
      </c>
      <c r="CL32" s="15"/>
    </row>
    <row r="33" spans="1:90" ht="18" customHeight="1">
      <c r="A33" s="13" t="s">
        <v>187</v>
      </c>
      <c r="B33" s="14" t="s">
        <v>83</v>
      </c>
      <c r="C33" s="13" t="s">
        <v>58</v>
      </c>
      <c r="D33" s="15" t="s">
        <v>51</v>
      </c>
      <c r="E33" s="15" t="s">
        <v>51</v>
      </c>
      <c r="F33" s="15" t="s">
        <v>51</v>
      </c>
      <c r="G33" s="15" t="s">
        <v>51</v>
      </c>
      <c r="H33" s="15" t="s">
        <v>51</v>
      </c>
      <c r="I33" s="15" t="s">
        <v>51</v>
      </c>
      <c r="J33" s="15" t="s">
        <v>51</v>
      </c>
      <c r="K33" s="15" t="s">
        <v>51</v>
      </c>
      <c r="L33" s="15" t="s">
        <v>51</v>
      </c>
      <c r="M33" s="15" t="s">
        <v>51</v>
      </c>
      <c r="N33" s="15" t="s">
        <v>51</v>
      </c>
      <c r="O33" s="15" t="s">
        <v>51</v>
      </c>
      <c r="P33" s="15" t="s">
        <v>51</v>
      </c>
      <c r="Q33" s="15" t="s">
        <v>51</v>
      </c>
      <c r="R33" s="15" t="s">
        <v>51</v>
      </c>
      <c r="S33" s="15" t="s">
        <v>51</v>
      </c>
      <c r="T33" s="15" t="s">
        <v>51</v>
      </c>
      <c r="U33" s="15" t="s">
        <v>51</v>
      </c>
      <c r="V33" s="15" t="s">
        <v>51</v>
      </c>
      <c r="W33" s="15" t="s">
        <v>51</v>
      </c>
      <c r="X33" s="15" t="s">
        <v>51</v>
      </c>
      <c r="Y33" s="15" t="s">
        <v>51</v>
      </c>
      <c r="Z33" s="15" t="s">
        <v>51</v>
      </c>
      <c r="AA33" s="15" t="s">
        <v>51</v>
      </c>
      <c r="AB33" s="15" t="s">
        <v>51</v>
      </c>
      <c r="AC33" s="15" t="s">
        <v>51</v>
      </c>
      <c r="AD33" s="15" t="s">
        <v>51</v>
      </c>
      <c r="AE33" s="15" t="s">
        <v>51</v>
      </c>
      <c r="AF33" s="15" t="s">
        <v>51</v>
      </c>
      <c r="AG33" s="15" t="s">
        <v>51</v>
      </c>
      <c r="AH33" s="15" t="s">
        <v>51</v>
      </c>
      <c r="AI33" s="15" t="s">
        <v>51</v>
      </c>
      <c r="AJ33" s="15" t="s">
        <v>51</v>
      </c>
      <c r="AK33" s="15" t="s">
        <v>51</v>
      </c>
      <c r="AL33" s="15" t="s">
        <v>51</v>
      </c>
      <c r="AM33" s="15" t="s">
        <v>51</v>
      </c>
      <c r="AN33" s="15" t="s">
        <v>51</v>
      </c>
      <c r="AO33" s="15" t="s">
        <v>51</v>
      </c>
      <c r="AP33" s="15" t="s">
        <v>51</v>
      </c>
      <c r="AQ33" s="15" t="s">
        <v>51</v>
      </c>
      <c r="AR33" s="15" t="s">
        <v>51</v>
      </c>
      <c r="AS33" s="15" t="s">
        <v>51</v>
      </c>
      <c r="AT33" s="15" t="s">
        <v>51</v>
      </c>
      <c r="AU33" s="15" t="s">
        <v>51</v>
      </c>
      <c r="AV33" s="15" t="s">
        <v>51</v>
      </c>
      <c r="AW33" s="15" t="s">
        <v>51</v>
      </c>
      <c r="AX33" s="15" t="s">
        <v>51</v>
      </c>
      <c r="AY33" s="15" t="s">
        <v>51</v>
      </c>
      <c r="AZ33" s="15" t="s">
        <v>51</v>
      </c>
      <c r="BA33" s="15" t="s">
        <v>51</v>
      </c>
      <c r="BB33" s="15" t="s">
        <v>51</v>
      </c>
      <c r="BC33" s="15" t="s">
        <v>51</v>
      </c>
      <c r="BD33" s="15" t="s">
        <v>51</v>
      </c>
      <c r="BE33" s="15" t="s">
        <v>51</v>
      </c>
      <c r="BF33" s="15" t="s">
        <v>51</v>
      </c>
      <c r="BG33" s="15" t="s">
        <v>51</v>
      </c>
      <c r="BH33" s="15" t="s">
        <v>51</v>
      </c>
      <c r="BI33" s="15" t="s">
        <v>51</v>
      </c>
      <c r="BJ33" s="15" t="s">
        <v>51</v>
      </c>
      <c r="BK33" s="15" t="s">
        <v>51</v>
      </c>
      <c r="BL33" s="15" t="s">
        <v>51</v>
      </c>
      <c r="BM33" s="15" t="s">
        <v>51</v>
      </c>
      <c r="BN33" s="15" t="s">
        <v>51</v>
      </c>
      <c r="BO33" s="15" t="s">
        <v>51</v>
      </c>
      <c r="BP33" s="15" t="s">
        <v>51</v>
      </c>
      <c r="BQ33" s="15" t="s">
        <v>51</v>
      </c>
      <c r="BR33" s="15" t="s">
        <v>51</v>
      </c>
      <c r="BS33" s="15" t="s">
        <v>51</v>
      </c>
      <c r="BT33" s="15" t="s">
        <v>51</v>
      </c>
      <c r="BU33" s="15" t="s">
        <v>51</v>
      </c>
      <c r="BV33" s="15" t="s">
        <v>51</v>
      </c>
      <c r="BW33" s="15" t="s">
        <v>51</v>
      </c>
      <c r="BX33" s="15" t="s">
        <v>51</v>
      </c>
      <c r="BY33" s="15" t="s">
        <v>51</v>
      </c>
      <c r="BZ33" s="15" t="s">
        <v>51</v>
      </c>
      <c r="CA33" s="15" t="s">
        <v>51</v>
      </c>
      <c r="CB33" s="15" t="s">
        <v>51</v>
      </c>
      <c r="CC33" s="15" t="s">
        <v>51</v>
      </c>
      <c r="CD33" s="15" t="s">
        <v>51</v>
      </c>
      <c r="CE33" s="15" t="s">
        <v>51</v>
      </c>
      <c r="CF33" s="15" t="s">
        <v>51</v>
      </c>
      <c r="CG33" s="15" t="s">
        <v>51</v>
      </c>
      <c r="CH33" s="15" t="s">
        <v>51</v>
      </c>
      <c r="CI33" s="15" t="s">
        <v>51</v>
      </c>
      <c r="CJ33" s="15" t="s">
        <v>51</v>
      </c>
      <c r="CK33" s="15" t="s">
        <v>51</v>
      </c>
      <c r="CL33" s="15"/>
    </row>
    <row r="34" spans="1:90" ht="41.25" customHeight="1">
      <c r="A34" s="13" t="s">
        <v>187</v>
      </c>
      <c r="B34" s="14" t="s">
        <v>514</v>
      </c>
      <c r="C34" s="13" t="s">
        <v>58</v>
      </c>
      <c r="D34" s="15" t="s">
        <v>51</v>
      </c>
      <c r="E34" s="15" t="s">
        <v>51</v>
      </c>
      <c r="F34" s="15" t="s">
        <v>51</v>
      </c>
      <c r="G34" s="15" t="s">
        <v>51</v>
      </c>
      <c r="H34" s="15" t="s">
        <v>51</v>
      </c>
      <c r="I34" s="15" t="s">
        <v>51</v>
      </c>
      <c r="J34" s="15" t="s">
        <v>51</v>
      </c>
      <c r="K34" s="15" t="s">
        <v>51</v>
      </c>
      <c r="L34" s="15" t="s">
        <v>51</v>
      </c>
      <c r="M34" s="15" t="s">
        <v>51</v>
      </c>
      <c r="N34" s="15" t="s">
        <v>51</v>
      </c>
      <c r="O34" s="15" t="s">
        <v>51</v>
      </c>
      <c r="P34" s="15" t="s">
        <v>51</v>
      </c>
      <c r="Q34" s="15" t="s">
        <v>51</v>
      </c>
      <c r="R34" s="15" t="s">
        <v>51</v>
      </c>
      <c r="S34" s="15" t="s">
        <v>51</v>
      </c>
      <c r="T34" s="15" t="s">
        <v>51</v>
      </c>
      <c r="U34" s="15" t="s">
        <v>51</v>
      </c>
      <c r="V34" s="15" t="s">
        <v>51</v>
      </c>
      <c r="W34" s="15" t="s">
        <v>51</v>
      </c>
      <c r="X34" s="15" t="s">
        <v>51</v>
      </c>
      <c r="Y34" s="15" t="s">
        <v>51</v>
      </c>
      <c r="Z34" s="15" t="s">
        <v>51</v>
      </c>
      <c r="AA34" s="15" t="s">
        <v>51</v>
      </c>
      <c r="AB34" s="15" t="s">
        <v>51</v>
      </c>
      <c r="AC34" s="15" t="s">
        <v>51</v>
      </c>
      <c r="AD34" s="15" t="s">
        <v>51</v>
      </c>
      <c r="AE34" s="15" t="s">
        <v>51</v>
      </c>
      <c r="AF34" s="15" t="s">
        <v>51</v>
      </c>
      <c r="AG34" s="15" t="s">
        <v>51</v>
      </c>
      <c r="AH34" s="15" t="s">
        <v>51</v>
      </c>
      <c r="AI34" s="15" t="s">
        <v>51</v>
      </c>
      <c r="AJ34" s="15" t="s">
        <v>51</v>
      </c>
      <c r="AK34" s="15" t="s">
        <v>51</v>
      </c>
      <c r="AL34" s="15" t="s">
        <v>51</v>
      </c>
      <c r="AM34" s="15" t="s">
        <v>51</v>
      </c>
      <c r="AN34" s="15" t="s">
        <v>51</v>
      </c>
      <c r="AO34" s="15" t="s">
        <v>51</v>
      </c>
      <c r="AP34" s="15" t="s">
        <v>51</v>
      </c>
      <c r="AQ34" s="15" t="s">
        <v>51</v>
      </c>
      <c r="AR34" s="15" t="s">
        <v>51</v>
      </c>
      <c r="AS34" s="15" t="s">
        <v>51</v>
      </c>
      <c r="AT34" s="15" t="s">
        <v>51</v>
      </c>
      <c r="AU34" s="15" t="s">
        <v>51</v>
      </c>
      <c r="AV34" s="15" t="s">
        <v>51</v>
      </c>
      <c r="AW34" s="15" t="s">
        <v>51</v>
      </c>
      <c r="AX34" s="15" t="s">
        <v>51</v>
      </c>
      <c r="AY34" s="15" t="s">
        <v>51</v>
      </c>
      <c r="AZ34" s="15" t="s">
        <v>51</v>
      </c>
      <c r="BA34" s="15" t="s">
        <v>51</v>
      </c>
      <c r="BB34" s="15" t="s">
        <v>51</v>
      </c>
      <c r="BC34" s="15" t="s">
        <v>51</v>
      </c>
      <c r="BD34" s="15" t="s">
        <v>51</v>
      </c>
      <c r="BE34" s="15" t="s">
        <v>51</v>
      </c>
      <c r="BF34" s="15" t="s">
        <v>51</v>
      </c>
      <c r="BG34" s="15" t="s">
        <v>51</v>
      </c>
      <c r="BH34" s="15" t="s">
        <v>51</v>
      </c>
      <c r="BI34" s="15" t="s">
        <v>51</v>
      </c>
      <c r="BJ34" s="15" t="s">
        <v>51</v>
      </c>
      <c r="BK34" s="15" t="s">
        <v>51</v>
      </c>
      <c r="BL34" s="15" t="s">
        <v>51</v>
      </c>
      <c r="BM34" s="15" t="s">
        <v>51</v>
      </c>
      <c r="BN34" s="15" t="s">
        <v>51</v>
      </c>
      <c r="BO34" s="15" t="s">
        <v>51</v>
      </c>
      <c r="BP34" s="15" t="s">
        <v>51</v>
      </c>
      <c r="BQ34" s="15" t="s">
        <v>51</v>
      </c>
      <c r="BR34" s="15" t="s">
        <v>51</v>
      </c>
      <c r="BS34" s="15" t="s">
        <v>51</v>
      </c>
      <c r="BT34" s="15" t="s">
        <v>51</v>
      </c>
      <c r="BU34" s="15" t="s">
        <v>51</v>
      </c>
      <c r="BV34" s="15" t="s">
        <v>51</v>
      </c>
      <c r="BW34" s="15" t="s">
        <v>51</v>
      </c>
      <c r="BX34" s="15" t="s">
        <v>51</v>
      </c>
      <c r="BY34" s="15" t="s">
        <v>51</v>
      </c>
      <c r="BZ34" s="15" t="s">
        <v>51</v>
      </c>
      <c r="CA34" s="15" t="s">
        <v>51</v>
      </c>
      <c r="CB34" s="15" t="s">
        <v>51</v>
      </c>
      <c r="CC34" s="15" t="s">
        <v>51</v>
      </c>
      <c r="CD34" s="15" t="s">
        <v>51</v>
      </c>
      <c r="CE34" s="15" t="s">
        <v>51</v>
      </c>
      <c r="CF34" s="15" t="s">
        <v>51</v>
      </c>
      <c r="CG34" s="15" t="s">
        <v>51</v>
      </c>
      <c r="CH34" s="15" t="s">
        <v>51</v>
      </c>
      <c r="CI34" s="15" t="s">
        <v>51</v>
      </c>
      <c r="CJ34" s="15" t="s">
        <v>51</v>
      </c>
      <c r="CK34" s="15" t="s">
        <v>51</v>
      </c>
      <c r="CL34" s="15"/>
    </row>
    <row r="35" spans="1:90" ht="38.25">
      <c r="A35" s="13" t="s">
        <v>187</v>
      </c>
      <c r="B35" s="14" t="s">
        <v>515</v>
      </c>
      <c r="C35" s="13" t="s">
        <v>58</v>
      </c>
      <c r="D35" s="15" t="s">
        <v>51</v>
      </c>
      <c r="E35" s="15" t="s">
        <v>51</v>
      </c>
      <c r="F35" s="15" t="s">
        <v>51</v>
      </c>
      <c r="G35" s="15" t="s">
        <v>51</v>
      </c>
      <c r="H35" s="15" t="s">
        <v>51</v>
      </c>
      <c r="I35" s="15" t="s">
        <v>51</v>
      </c>
      <c r="J35" s="15" t="s">
        <v>51</v>
      </c>
      <c r="K35" s="15" t="s">
        <v>51</v>
      </c>
      <c r="L35" s="15" t="s">
        <v>51</v>
      </c>
      <c r="M35" s="15" t="s">
        <v>51</v>
      </c>
      <c r="N35" s="15" t="s">
        <v>51</v>
      </c>
      <c r="O35" s="15" t="s">
        <v>51</v>
      </c>
      <c r="P35" s="15" t="s">
        <v>51</v>
      </c>
      <c r="Q35" s="15" t="s">
        <v>51</v>
      </c>
      <c r="R35" s="15" t="s">
        <v>51</v>
      </c>
      <c r="S35" s="15" t="s">
        <v>51</v>
      </c>
      <c r="T35" s="15" t="s">
        <v>51</v>
      </c>
      <c r="U35" s="15" t="s">
        <v>51</v>
      </c>
      <c r="V35" s="15" t="s">
        <v>51</v>
      </c>
      <c r="W35" s="15" t="s">
        <v>51</v>
      </c>
      <c r="X35" s="15" t="s">
        <v>51</v>
      </c>
      <c r="Y35" s="15" t="s">
        <v>51</v>
      </c>
      <c r="Z35" s="15" t="s">
        <v>51</v>
      </c>
      <c r="AA35" s="15" t="s">
        <v>51</v>
      </c>
      <c r="AB35" s="15" t="s">
        <v>51</v>
      </c>
      <c r="AC35" s="15" t="s">
        <v>51</v>
      </c>
      <c r="AD35" s="15" t="s">
        <v>51</v>
      </c>
      <c r="AE35" s="15" t="s">
        <v>51</v>
      </c>
      <c r="AF35" s="15" t="s">
        <v>51</v>
      </c>
      <c r="AG35" s="15" t="s">
        <v>51</v>
      </c>
      <c r="AH35" s="15" t="s">
        <v>51</v>
      </c>
      <c r="AI35" s="15" t="s">
        <v>51</v>
      </c>
      <c r="AJ35" s="15" t="s">
        <v>51</v>
      </c>
      <c r="AK35" s="15" t="s">
        <v>51</v>
      </c>
      <c r="AL35" s="15" t="s">
        <v>51</v>
      </c>
      <c r="AM35" s="15" t="s">
        <v>51</v>
      </c>
      <c r="AN35" s="15" t="s">
        <v>51</v>
      </c>
      <c r="AO35" s="15" t="s">
        <v>51</v>
      </c>
      <c r="AP35" s="15" t="s">
        <v>51</v>
      </c>
      <c r="AQ35" s="15" t="s">
        <v>51</v>
      </c>
      <c r="AR35" s="15" t="s">
        <v>51</v>
      </c>
      <c r="AS35" s="15" t="s">
        <v>51</v>
      </c>
      <c r="AT35" s="15" t="s">
        <v>51</v>
      </c>
      <c r="AU35" s="15" t="s">
        <v>51</v>
      </c>
      <c r="AV35" s="15" t="s">
        <v>51</v>
      </c>
      <c r="AW35" s="15" t="s">
        <v>51</v>
      </c>
      <c r="AX35" s="15" t="s">
        <v>51</v>
      </c>
      <c r="AY35" s="15" t="s">
        <v>51</v>
      </c>
      <c r="AZ35" s="15" t="s">
        <v>51</v>
      </c>
      <c r="BA35" s="15" t="s">
        <v>51</v>
      </c>
      <c r="BB35" s="15" t="s">
        <v>51</v>
      </c>
      <c r="BC35" s="15" t="s">
        <v>51</v>
      </c>
      <c r="BD35" s="15" t="s">
        <v>51</v>
      </c>
      <c r="BE35" s="15" t="s">
        <v>51</v>
      </c>
      <c r="BF35" s="15" t="s">
        <v>51</v>
      </c>
      <c r="BG35" s="15" t="s">
        <v>51</v>
      </c>
      <c r="BH35" s="15" t="s">
        <v>51</v>
      </c>
      <c r="BI35" s="15" t="s">
        <v>51</v>
      </c>
      <c r="BJ35" s="15" t="s">
        <v>51</v>
      </c>
      <c r="BK35" s="15" t="s">
        <v>51</v>
      </c>
      <c r="BL35" s="15" t="s">
        <v>51</v>
      </c>
      <c r="BM35" s="15" t="s">
        <v>51</v>
      </c>
      <c r="BN35" s="15" t="s">
        <v>51</v>
      </c>
      <c r="BO35" s="15" t="s">
        <v>51</v>
      </c>
      <c r="BP35" s="15" t="s">
        <v>51</v>
      </c>
      <c r="BQ35" s="15" t="s">
        <v>51</v>
      </c>
      <c r="BR35" s="15" t="s">
        <v>51</v>
      </c>
      <c r="BS35" s="15" t="s">
        <v>51</v>
      </c>
      <c r="BT35" s="15" t="s">
        <v>51</v>
      </c>
      <c r="BU35" s="15" t="s">
        <v>51</v>
      </c>
      <c r="BV35" s="15" t="s">
        <v>51</v>
      </c>
      <c r="BW35" s="15" t="s">
        <v>51</v>
      </c>
      <c r="BX35" s="15" t="s">
        <v>51</v>
      </c>
      <c r="BY35" s="15" t="s">
        <v>51</v>
      </c>
      <c r="BZ35" s="15" t="s">
        <v>51</v>
      </c>
      <c r="CA35" s="15" t="s">
        <v>51</v>
      </c>
      <c r="CB35" s="15" t="s">
        <v>51</v>
      </c>
      <c r="CC35" s="15" t="s">
        <v>51</v>
      </c>
      <c r="CD35" s="15" t="s">
        <v>51</v>
      </c>
      <c r="CE35" s="15" t="s">
        <v>51</v>
      </c>
      <c r="CF35" s="15" t="s">
        <v>51</v>
      </c>
      <c r="CG35" s="15" t="s">
        <v>51</v>
      </c>
      <c r="CH35" s="15" t="s">
        <v>51</v>
      </c>
      <c r="CI35" s="15" t="s">
        <v>51</v>
      </c>
      <c r="CJ35" s="15" t="s">
        <v>51</v>
      </c>
      <c r="CK35" s="15" t="s">
        <v>51</v>
      </c>
      <c r="CL35" s="15"/>
    </row>
    <row r="36" spans="1:90" ht="41.25" customHeight="1">
      <c r="A36" s="13" t="s">
        <v>187</v>
      </c>
      <c r="B36" s="14" t="s">
        <v>523</v>
      </c>
      <c r="C36" s="13" t="s">
        <v>58</v>
      </c>
      <c r="D36" s="15" t="s">
        <v>51</v>
      </c>
      <c r="E36" s="15" t="s">
        <v>51</v>
      </c>
      <c r="F36" s="15" t="s">
        <v>51</v>
      </c>
      <c r="G36" s="15" t="s">
        <v>51</v>
      </c>
      <c r="H36" s="15" t="s">
        <v>51</v>
      </c>
      <c r="I36" s="15" t="s">
        <v>51</v>
      </c>
      <c r="J36" s="15" t="s">
        <v>51</v>
      </c>
      <c r="K36" s="15" t="s">
        <v>51</v>
      </c>
      <c r="L36" s="15" t="s">
        <v>51</v>
      </c>
      <c r="M36" s="15" t="s">
        <v>51</v>
      </c>
      <c r="N36" s="15" t="s">
        <v>51</v>
      </c>
      <c r="O36" s="15" t="s">
        <v>51</v>
      </c>
      <c r="P36" s="15" t="s">
        <v>51</v>
      </c>
      <c r="Q36" s="15" t="s">
        <v>51</v>
      </c>
      <c r="R36" s="15" t="s">
        <v>51</v>
      </c>
      <c r="S36" s="15" t="s">
        <v>51</v>
      </c>
      <c r="T36" s="15" t="s">
        <v>51</v>
      </c>
      <c r="U36" s="15" t="s">
        <v>51</v>
      </c>
      <c r="V36" s="15" t="s">
        <v>51</v>
      </c>
      <c r="W36" s="15" t="s">
        <v>51</v>
      </c>
      <c r="X36" s="15" t="s">
        <v>51</v>
      </c>
      <c r="Y36" s="15" t="s">
        <v>51</v>
      </c>
      <c r="Z36" s="15" t="s">
        <v>51</v>
      </c>
      <c r="AA36" s="15" t="s">
        <v>51</v>
      </c>
      <c r="AB36" s="15" t="s">
        <v>51</v>
      </c>
      <c r="AC36" s="15" t="s">
        <v>51</v>
      </c>
      <c r="AD36" s="15" t="s">
        <v>51</v>
      </c>
      <c r="AE36" s="15" t="s">
        <v>51</v>
      </c>
      <c r="AF36" s="15" t="s">
        <v>51</v>
      </c>
      <c r="AG36" s="15" t="s">
        <v>51</v>
      </c>
      <c r="AH36" s="15" t="s">
        <v>51</v>
      </c>
      <c r="AI36" s="15" t="s">
        <v>51</v>
      </c>
      <c r="AJ36" s="15" t="s">
        <v>51</v>
      </c>
      <c r="AK36" s="15" t="s">
        <v>51</v>
      </c>
      <c r="AL36" s="15" t="s">
        <v>51</v>
      </c>
      <c r="AM36" s="15" t="s">
        <v>51</v>
      </c>
      <c r="AN36" s="15" t="s">
        <v>51</v>
      </c>
      <c r="AO36" s="15" t="s">
        <v>51</v>
      </c>
      <c r="AP36" s="15" t="s">
        <v>51</v>
      </c>
      <c r="AQ36" s="15" t="s">
        <v>51</v>
      </c>
      <c r="AR36" s="15" t="s">
        <v>51</v>
      </c>
      <c r="AS36" s="15" t="s">
        <v>51</v>
      </c>
      <c r="AT36" s="15" t="s">
        <v>51</v>
      </c>
      <c r="AU36" s="15" t="s">
        <v>51</v>
      </c>
      <c r="AV36" s="15" t="s">
        <v>51</v>
      </c>
      <c r="AW36" s="15" t="s">
        <v>51</v>
      </c>
      <c r="AX36" s="15" t="s">
        <v>51</v>
      </c>
      <c r="AY36" s="15" t="s">
        <v>51</v>
      </c>
      <c r="AZ36" s="15" t="s">
        <v>51</v>
      </c>
      <c r="BA36" s="15" t="s">
        <v>51</v>
      </c>
      <c r="BB36" s="15" t="s">
        <v>51</v>
      </c>
      <c r="BC36" s="15" t="s">
        <v>51</v>
      </c>
      <c r="BD36" s="15" t="s">
        <v>51</v>
      </c>
      <c r="BE36" s="15" t="s">
        <v>51</v>
      </c>
      <c r="BF36" s="15" t="s">
        <v>51</v>
      </c>
      <c r="BG36" s="15" t="s">
        <v>51</v>
      </c>
      <c r="BH36" s="15" t="s">
        <v>51</v>
      </c>
      <c r="BI36" s="15" t="s">
        <v>51</v>
      </c>
      <c r="BJ36" s="15" t="s">
        <v>51</v>
      </c>
      <c r="BK36" s="15" t="s">
        <v>51</v>
      </c>
      <c r="BL36" s="15" t="s">
        <v>51</v>
      </c>
      <c r="BM36" s="15" t="s">
        <v>51</v>
      </c>
      <c r="BN36" s="15" t="s">
        <v>51</v>
      </c>
      <c r="BO36" s="15" t="s">
        <v>51</v>
      </c>
      <c r="BP36" s="15" t="s">
        <v>51</v>
      </c>
      <c r="BQ36" s="15" t="s">
        <v>51</v>
      </c>
      <c r="BR36" s="15" t="s">
        <v>51</v>
      </c>
      <c r="BS36" s="15" t="s">
        <v>51</v>
      </c>
      <c r="BT36" s="15" t="s">
        <v>51</v>
      </c>
      <c r="BU36" s="15" t="s">
        <v>51</v>
      </c>
      <c r="BV36" s="15" t="s">
        <v>51</v>
      </c>
      <c r="BW36" s="15" t="s">
        <v>51</v>
      </c>
      <c r="BX36" s="15" t="s">
        <v>51</v>
      </c>
      <c r="BY36" s="15" t="s">
        <v>51</v>
      </c>
      <c r="BZ36" s="15" t="s">
        <v>51</v>
      </c>
      <c r="CA36" s="15" t="s">
        <v>51</v>
      </c>
      <c r="CB36" s="15" t="s">
        <v>51</v>
      </c>
      <c r="CC36" s="15" t="s">
        <v>51</v>
      </c>
      <c r="CD36" s="15" t="s">
        <v>51</v>
      </c>
      <c r="CE36" s="15" t="s">
        <v>51</v>
      </c>
      <c r="CF36" s="15" t="s">
        <v>51</v>
      </c>
      <c r="CG36" s="15" t="s">
        <v>51</v>
      </c>
      <c r="CH36" s="15" t="s">
        <v>51</v>
      </c>
      <c r="CI36" s="15" t="s">
        <v>51</v>
      </c>
      <c r="CJ36" s="15" t="s">
        <v>51</v>
      </c>
      <c r="CK36" s="15" t="s">
        <v>51</v>
      </c>
      <c r="CL36" s="15"/>
    </row>
    <row r="37" spans="1:90" ht="17.25" customHeight="1">
      <c r="A37" s="75" t="s">
        <v>188</v>
      </c>
      <c r="B37" s="14" t="s">
        <v>83</v>
      </c>
      <c r="C37" s="75" t="s">
        <v>58</v>
      </c>
      <c r="D37" s="15" t="s">
        <v>51</v>
      </c>
      <c r="E37" s="15" t="s">
        <v>51</v>
      </c>
      <c r="F37" s="15" t="s">
        <v>51</v>
      </c>
      <c r="G37" s="15" t="s">
        <v>51</v>
      </c>
      <c r="H37" s="15" t="s">
        <v>51</v>
      </c>
      <c r="I37" s="15" t="s">
        <v>51</v>
      </c>
      <c r="J37" s="15" t="s">
        <v>51</v>
      </c>
      <c r="K37" s="15" t="s">
        <v>51</v>
      </c>
      <c r="L37" s="15" t="s">
        <v>51</v>
      </c>
      <c r="M37" s="15" t="s">
        <v>51</v>
      </c>
      <c r="N37" s="15" t="s">
        <v>51</v>
      </c>
      <c r="O37" s="15" t="s">
        <v>51</v>
      </c>
      <c r="P37" s="15" t="s">
        <v>51</v>
      </c>
      <c r="Q37" s="15" t="s">
        <v>51</v>
      </c>
      <c r="R37" s="15" t="s">
        <v>51</v>
      </c>
      <c r="S37" s="15" t="s">
        <v>51</v>
      </c>
      <c r="T37" s="15" t="s">
        <v>51</v>
      </c>
      <c r="U37" s="15" t="s">
        <v>51</v>
      </c>
      <c r="V37" s="15" t="s">
        <v>51</v>
      </c>
      <c r="W37" s="15" t="s">
        <v>51</v>
      </c>
      <c r="X37" s="15" t="s">
        <v>51</v>
      </c>
      <c r="Y37" s="15" t="s">
        <v>51</v>
      </c>
      <c r="Z37" s="15" t="s">
        <v>51</v>
      </c>
      <c r="AA37" s="15" t="s">
        <v>51</v>
      </c>
      <c r="AB37" s="15" t="s">
        <v>51</v>
      </c>
      <c r="AC37" s="15" t="s">
        <v>51</v>
      </c>
      <c r="AD37" s="15" t="s">
        <v>51</v>
      </c>
      <c r="AE37" s="15" t="s">
        <v>51</v>
      </c>
      <c r="AF37" s="15" t="s">
        <v>51</v>
      </c>
      <c r="AG37" s="15" t="s">
        <v>51</v>
      </c>
      <c r="AH37" s="15" t="s">
        <v>51</v>
      </c>
      <c r="AI37" s="15" t="s">
        <v>51</v>
      </c>
      <c r="AJ37" s="15" t="s">
        <v>51</v>
      </c>
      <c r="AK37" s="15" t="s">
        <v>51</v>
      </c>
      <c r="AL37" s="15" t="s">
        <v>51</v>
      </c>
      <c r="AM37" s="15" t="s">
        <v>51</v>
      </c>
      <c r="AN37" s="15" t="s">
        <v>51</v>
      </c>
      <c r="AO37" s="15" t="s">
        <v>51</v>
      </c>
      <c r="AP37" s="15" t="s">
        <v>51</v>
      </c>
      <c r="AQ37" s="15" t="s">
        <v>51</v>
      </c>
      <c r="AR37" s="15" t="s">
        <v>51</v>
      </c>
      <c r="AS37" s="15" t="s">
        <v>51</v>
      </c>
      <c r="AT37" s="15" t="s">
        <v>51</v>
      </c>
      <c r="AU37" s="15" t="s">
        <v>51</v>
      </c>
      <c r="AV37" s="15" t="s">
        <v>51</v>
      </c>
      <c r="AW37" s="15" t="s">
        <v>51</v>
      </c>
      <c r="AX37" s="15" t="s">
        <v>51</v>
      </c>
      <c r="AY37" s="15" t="s">
        <v>51</v>
      </c>
      <c r="AZ37" s="15" t="s">
        <v>51</v>
      </c>
      <c r="BA37" s="15" t="s">
        <v>51</v>
      </c>
      <c r="BB37" s="15" t="s">
        <v>51</v>
      </c>
      <c r="BC37" s="15" t="s">
        <v>51</v>
      </c>
      <c r="BD37" s="15" t="s">
        <v>51</v>
      </c>
      <c r="BE37" s="15" t="s">
        <v>51</v>
      </c>
      <c r="BF37" s="15" t="s">
        <v>51</v>
      </c>
      <c r="BG37" s="15" t="s">
        <v>51</v>
      </c>
      <c r="BH37" s="15" t="s">
        <v>51</v>
      </c>
      <c r="BI37" s="15" t="s">
        <v>51</v>
      </c>
      <c r="BJ37" s="15" t="s">
        <v>51</v>
      </c>
      <c r="BK37" s="15" t="s">
        <v>51</v>
      </c>
      <c r="BL37" s="15" t="s">
        <v>51</v>
      </c>
      <c r="BM37" s="15" t="s">
        <v>51</v>
      </c>
      <c r="BN37" s="15" t="s">
        <v>51</v>
      </c>
      <c r="BO37" s="15" t="s">
        <v>51</v>
      </c>
      <c r="BP37" s="15" t="s">
        <v>51</v>
      </c>
      <c r="BQ37" s="15" t="s">
        <v>51</v>
      </c>
      <c r="BR37" s="15" t="s">
        <v>51</v>
      </c>
      <c r="BS37" s="15" t="s">
        <v>51</v>
      </c>
      <c r="BT37" s="15" t="s">
        <v>51</v>
      </c>
      <c r="BU37" s="15" t="s">
        <v>51</v>
      </c>
      <c r="BV37" s="15" t="s">
        <v>51</v>
      </c>
      <c r="BW37" s="15" t="s">
        <v>51</v>
      </c>
      <c r="BX37" s="15" t="s">
        <v>51</v>
      </c>
      <c r="BY37" s="15" t="s">
        <v>51</v>
      </c>
      <c r="BZ37" s="15" t="s">
        <v>51</v>
      </c>
      <c r="CA37" s="15" t="s">
        <v>51</v>
      </c>
      <c r="CB37" s="15" t="s">
        <v>51</v>
      </c>
      <c r="CC37" s="15" t="s">
        <v>51</v>
      </c>
      <c r="CD37" s="15" t="s">
        <v>51</v>
      </c>
      <c r="CE37" s="15" t="s">
        <v>51</v>
      </c>
      <c r="CF37" s="15" t="s">
        <v>51</v>
      </c>
      <c r="CG37" s="15" t="s">
        <v>51</v>
      </c>
      <c r="CH37" s="15" t="s">
        <v>51</v>
      </c>
      <c r="CI37" s="15" t="s">
        <v>51</v>
      </c>
      <c r="CJ37" s="15" t="s">
        <v>51</v>
      </c>
      <c r="CK37" s="15" t="s">
        <v>51</v>
      </c>
      <c r="CL37" s="15"/>
    </row>
    <row r="38" spans="1:90" ht="43.5" customHeight="1">
      <c r="A38" s="13" t="s">
        <v>160</v>
      </c>
      <c r="B38" s="14" t="s">
        <v>514</v>
      </c>
      <c r="C38" s="13" t="s">
        <v>58</v>
      </c>
      <c r="D38" s="15" t="s">
        <v>51</v>
      </c>
      <c r="E38" s="15" t="s">
        <v>51</v>
      </c>
      <c r="F38" s="15" t="s">
        <v>51</v>
      </c>
      <c r="G38" s="15" t="s">
        <v>51</v>
      </c>
      <c r="H38" s="15" t="s">
        <v>51</v>
      </c>
      <c r="I38" s="15" t="s">
        <v>51</v>
      </c>
      <c r="J38" s="15" t="s">
        <v>51</v>
      </c>
      <c r="K38" s="15" t="s">
        <v>51</v>
      </c>
      <c r="L38" s="15" t="s">
        <v>51</v>
      </c>
      <c r="M38" s="15" t="s">
        <v>51</v>
      </c>
      <c r="N38" s="15" t="s">
        <v>51</v>
      </c>
      <c r="O38" s="15" t="s">
        <v>51</v>
      </c>
      <c r="P38" s="15" t="s">
        <v>51</v>
      </c>
      <c r="Q38" s="15" t="s">
        <v>51</v>
      </c>
      <c r="R38" s="15" t="s">
        <v>51</v>
      </c>
      <c r="S38" s="15" t="s">
        <v>51</v>
      </c>
      <c r="T38" s="15" t="s">
        <v>51</v>
      </c>
      <c r="U38" s="15" t="s">
        <v>51</v>
      </c>
      <c r="V38" s="15" t="s">
        <v>51</v>
      </c>
      <c r="W38" s="15" t="s">
        <v>51</v>
      </c>
      <c r="X38" s="15" t="s">
        <v>51</v>
      </c>
      <c r="Y38" s="15" t="s">
        <v>51</v>
      </c>
      <c r="Z38" s="15" t="s">
        <v>51</v>
      </c>
      <c r="AA38" s="15" t="s">
        <v>51</v>
      </c>
      <c r="AB38" s="15" t="s">
        <v>51</v>
      </c>
      <c r="AC38" s="15" t="s">
        <v>51</v>
      </c>
      <c r="AD38" s="15" t="s">
        <v>51</v>
      </c>
      <c r="AE38" s="15" t="s">
        <v>51</v>
      </c>
      <c r="AF38" s="15" t="s">
        <v>51</v>
      </c>
      <c r="AG38" s="15" t="s">
        <v>51</v>
      </c>
      <c r="AH38" s="15" t="s">
        <v>51</v>
      </c>
      <c r="AI38" s="15" t="s">
        <v>51</v>
      </c>
      <c r="AJ38" s="15" t="s">
        <v>51</v>
      </c>
      <c r="AK38" s="15" t="s">
        <v>51</v>
      </c>
      <c r="AL38" s="15" t="s">
        <v>51</v>
      </c>
      <c r="AM38" s="15" t="s">
        <v>51</v>
      </c>
      <c r="AN38" s="15" t="s">
        <v>51</v>
      </c>
      <c r="AO38" s="15" t="s">
        <v>51</v>
      </c>
      <c r="AP38" s="15" t="s">
        <v>51</v>
      </c>
      <c r="AQ38" s="15" t="s">
        <v>51</v>
      </c>
      <c r="AR38" s="15" t="s">
        <v>51</v>
      </c>
      <c r="AS38" s="15" t="s">
        <v>51</v>
      </c>
      <c r="AT38" s="15" t="s">
        <v>51</v>
      </c>
      <c r="AU38" s="15" t="s">
        <v>51</v>
      </c>
      <c r="AV38" s="15" t="s">
        <v>51</v>
      </c>
      <c r="AW38" s="15" t="s">
        <v>51</v>
      </c>
      <c r="AX38" s="15" t="s">
        <v>51</v>
      </c>
      <c r="AY38" s="15" t="s">
        <v>51</v>
      </c>
      <c r="AZ38" s="15" t="s">
        <v>51</v>
      </c>
      <c r="BA38" s="15" t="s">
        <v>51</v>
      </c>
      <c r="BB38" s="15" t="s">
        <v>51</v>
      </c>
      <c r="BC38" s="15" t="s">
        <v>51</v>
      </c>
      <c r="BD38" s="15" t="s">
        <v>51</v>
      </c>
      <c r="BE38" s="15" t="s">
        <v>51</v>
      </c>
      <c r="BF38" s="15" t="s">
        <v>51</v>
      </c>
      <c r="BG38" s="15" t="s">
        <v>51</v>
      </c>
      <c r="BH38" s="15" t="s">
        <v>51</v>
      </c>
      <c r="BI38" s="15" t="s">
        <v>51</v>
      </c>
      <c r="BJ38" s="15" t="s">
        <v>51</v>
      </c>
      <c r="BK38" s="15" t="s">
        <v>51</v>
      </c>
      <c r="BL38" s="15" t="s">
        <v>51</v>
      </c>
      <c r="BM38" s="15" t="s">
        <v>51</v>
      </c>
      <c r="BN38" s="15" t="s">
        <v>51</v>
      </c>
      <c r="BO38" s="15" t="s">
        <v>51</v>
      </c>
      <c r="BP38" s="15" t="s">
        <v>51</v>
      </c>
      <c r="BQ38" s="15" t="s">
        <v>51</v>
      </c>
      <c r="BR38" s="15" t="s">
        <v>51</v>
      </c>
      <c r="BS38" s="15" t="s">
        <v>51</v>
      </c>
      <c r="BT38" s="15" t="s">
        <v>51</v>
      </c>
      <c r="BU38" s="15" t="s">
        <v>51</v>
      </c>
      <c r="BV38" s="15" t="s">
        <v>51</v>
      </c>
      <c r="BW38" s="15" t="s">
        <v>51</v>
      </c>
      <c r="BX38" s="15" t="s">
        <v>51</v>
      </c>
      <c r="BY38" s="15" t="s">
        <v>51</v>
      </c>
      <c r="BZ38" s="15" t="s">
        <v>51</v>
      </c>
      <c r="CA38" s="15" t="s">
        <v>51</v>
      </c>
      <c r="CB38" s="15" t="s">
        <v>51</v>
      </c>
      <c r="CC38" s="15" t="s">
        <v>51</v>
      </c>
      <c r="CD38" s="15" t="s">
        <v>51</v>
      </c>
      <c r="CE38" s="15" t="s">
        <v>51</v>
      </c>
      <c r="CF38" s="15" t="s">
        <v>51</v>
      </c>
      <c r="CG38" s="15" t="s">
        <v>51</v>
      </c>
      <c r="CH38" s="15" t="s">
        <v>51</v>
      </c>
      <c r="CI38" s="15" t="s">
        <v>51</v>
      </c>
      <c r="CJ38" s="15" t="s">
        <v>51</v>
      </c>
      <c r="CK38" s="15" t="s">
        <v>51</v>
      </c>
      <c r="CL38" s="15"/>
    </row>
    <row r="39" spans="1:90" ht="38.25">
      <c r="A39" s="13" t="s">
        <v>188</v>
      </c>
      <c r="B39" s="14" t="s">
        <v>515</v>
      </c>
      <c r="C39" s="13" t="s">
        <v>58</v>
      </c>
      <c r="D39" s="15" t="s">
        <v>51</v>
      </c>
      <c r="E39" s="15" t="s">
        <v>51</v>
      </c>
      <c r="F39" s="15" t="s">
        <v>51</v>
      </c>
      <c r="G39" s="15" t="s">
        <v>51</v>
      </c>
      <c r="H39" s="15" t="s">
        <v>51</v>
      </c>
      <c r="I39" s="15" t="s">
        <v>51</v>
      </c>
      <c r="J39" s="15" t="s">
        <v>51</v>
      </c>
      <c r="K39" s="15" t="s">
        <v>51</v>
      </c>
      <c r="L39" s="15" t="s">
        <v>51</v>
      </c>
      <c r="M39" s="15" t="s">
        <v>51</v>
      </c>
      <c r="N39" s="15" t="s">
        <v>51</v>
      </c>
      <c r="O39" s="15" t="s">
        <v>51</v>
      </c>
      <c r="P39" s="15" t="s">
        <v>51</v>
      </c>
      <c r="Q39" s="15" t="s">
        <v>51</v>
      </c>
      <c r="R39" s="15" t="s">
        <v>51</v>
      </c>
      <c r="S39" s="15" t="s">
        <v>51</v>
      </c>
      <c r="T39" s="15" t="s">
        <v>51</v>
      </c>
      <c r="U39" s="15" t="s">
        <v>51</v>
      </c>
      <c r="V39" s="15" t="s">
        <v>51</v>
      </c>
      <c r="W39" s="15" t="s">
        <v>51</v>
      </c>
      <c r="X39" s="15" t="s">
        <v>51</v>
      </c>
      <c r="Y39" s="15" t="s">
        <v>51</v>
      </c>
      <c r="Z39" s="15" t="s">
        <v>51</v>
      </c>
      <c r="AA39" s="15" t="s">
        <v>51</v>
      </c>
      <c r="AB39" s="15" t="s">
        <v>51</v>
      </c>
      <c r="AC39" s="15" t="s">
        <v>51</v>
      </c>
      <c r="AD39" s="15" t="s">
        <v>51</v>
      </c>
      <c r="AE39" s="15" t="s">
        <v>51</v>
      </c>
      <c r="AF39" s="15" t="s">
        <v>51</v>
      </c>
      <c r="AG39" s="15" t="s">
        <v>51</v>
      </c>
      <c r="AH39" s="15" t="s">
        <v>51</v>
      </c>
      <c r="AI39" s="15" t="s">
        <v>51</v>
      </c>
      <c r="AJ39" s="15" t="s">
        <v>51</v>
      </c>
      <c r="AK39" s="15" t="s">
        <v>51</v>
      </c>
      <c r="AL39" s="15" t="s">
        <v>51</v>
      </c>
      <c r="AM39" s="15" t="s">
        <v>51</v>
      </c>
      <c r="AN39" s="15" t="s">
        <v>51</v>
      </c>
      <c r="AO39" s="15" t="s">
        <v>51</v>
      </c>
      <c r="AP39" s="15" t="s">
        <v>51</v>
      </c>
      <c r="AQ39" s="15" t="s">
        <v>51</v>
      </c>
      <c r="AR39" s="15" t="s">
        <v>51</v>
      </c>
      <c r="AS39" s="15" t="s">
        <v>51</v>
      </c>
      <c r="AT39" s="15" t="s">
        <v>51</v>
      </c>
      <c r="AU39" s="15" t="s">
        <v>51</v>
      </c>
      <c r="AV39" s="15" t="s">
        <v>51</v>
      </c>
      <c r="AW39" s="15" t="s">
        <v>51</v>
      </c>
      <c r="AX39" s="15" t="s">
        <v>51</v>
      </c>
      <c r="AY39" s="15" t="s">
        <v>51</v>
      </c>
      <c r="AZ39" s="15" t="s">
        <v>51</v>
      </c>
      <c r="BA39" s="15" t="s">
        <v>51</v>
      </c>
      <c r="BB39" s="15" t="s">
        <v>51</v>
      </c>
      <c r="BC39" s="15" t="s">
        <v>51</v>
      </c>
      <c r="BD39" s="15" t="s">
        <v>51</v>
      </c>
      <c r="BE39" s="15" t="s">
        <v>51</v>
      </c>
      <c r="BF39" s="15" t="s">
        <v>51</v>
      </c>
      <c r="BG39" s="15" t="s">
        <v>51</v>
      </c>
      <c r="BH39" s="15" t="s">
        <v>51</v>
      </c>
      <c r="BI39" s="15" t="s">
        <v>51</v>
      </c>
      <c r="BJ39" s="15" t="s">
        <v>51</v>
      </c>
      <c r="BK39" s="15" t="s">
        <v>51</v>
      </c>
      <c r="BL39" s="15" t="s">
        <v>51</v>
      </c>
      <c r="BM39" s="15" t="s">
        <v>51</v>
      </c>
      <c r="BN39" s="15" t="s">
        <v>51</v>
      </c>
      <c r="BO39" s="15" t="s">
        <v>51</v>
      </c>
      <c r="BP39" s="15" t="s">
        <v>51</v>
      </c>
      <c r="BQ39" s="15" t="s">
        <v>51</v>
      </c>
      <c r="BR39" s="15" t="s">
        <v>51</v>
      </c>
      <c r="BS39" s="15" t="s">
        <v>51</v>
      </c>
      <c r="BT39" s="15" t="s">
        <v>51</v>
      </c>
      <c r="BU39" s="15" t="s">
        <v>51</v>
      </c>
      <c r="BV39" s="15" t="s">
        <v>51</v>
      </c>
      <c r="BW39" s="15" t="s">
        <v>51</v>
      </c>
      <c r="BX39" s="15" t="s">
        <v>51</v>
      </c>
      <c r="BY39" s="15" t="s">
        <v>51</v>
      </c>
      <c r="BZ39" s="15" t="s">
        <v>51</v>
      </c>
      <c r="CA39" s="15" t="s">
        <v>51</v>
      </c>
      <c r="CB39" s="15" t="s">
        <v>51</v>
      </c>
      <c r="CC39" s="15" t="s">
        <v>51</v>
      </c>
      <c r="CD39" s="15" t="s">
        <v>51</v>
      </c>
      <c r="CE39" s="15" t="s">
        <v>51</v>
      </c>
      <c r="CF39" s="15" t="s">
        <v>51</v>
      </c>
      <c r="CG39" s="15" t="s">
        <v>51</v>
      </c>
      <c r="CH39" s="15" t="s">
        <v>51</v>
      </c>
      <c r="CI39" s="15" t="s">
        <v>51</v>
      </c>
      <c r="CJ39" s="15" t="s">
        <v>51</v>
      </c>
      <c r="CK39" s="15" t="s">
        <v>51</v>
      </c>
      <c r="CL39" s="15"/>
    </row>
    <row r="40" spans="1:90" ht="45.75" customHeight="1">
      <c r="A40" s="13" t="s">
        <v>188</v>
      </c>
      <c r="B40" s="14" t="s">
        <v>523</v>
      </c>
      <c r="C40" s="13" t="s">
        <v>58</v>
      </c>
      <c r="D40" s="15" t="s">
        <v>51</v>
      </c>
      <c r="E40" s="15" t="s">
        <v>51</v>
      </c>
      <c r="F40" s="15" t="s">
        <v>51</v>
      </c>
      <c r="G40" s="15" t="s">
        <v>51</v>
      </c>
      <c r="H40" s="15" t="s">
        <v>51</v>
      </c>
      <c r="I40" s="15" t="s">
        <v>51</v>
      </c>
      <c r="J40" s="15" t="s">
        <v>51</v>
      </c>
      <c r="K40" s="15" t="s">
        <v>51</v>
      </c>
      <c r="L40" s="15" t="s">
        <v>51</v>
      </c>
      <c r="M40" s="15" t="s">
        <v>51</v>
      </c>
      <c r="N40" s="15" t="s">
        <v>51</v>
      </c>
      <c r="O40" s="15" t="s">
        <v>51</v>
      </c>
      <c r="P40" s="15" t="s">
        <v>51</v>
      </c>
      <c r="Q40" s="15" t="s">
        <v>51</v>
      </c>
      <c r="R40" s="15" t="s">
        <v>51</v>
      </c>
      <c r="S40" s="15" t="s">
        <v>51</v>
      </c>
      <c r="T40" s="15" t="s">
        <v>51</v>
      </c>
      <c r="U40" s="15" t="s">
        <v>51</v>
      </c>
      <c r="V40" s="15" t="s">
        <v>51</v>
      </c>
      <c r="W40" s="15" t="s">
        <v>51</v>
      </c>
      <c r="X40" s="15" t="s">
        <v>51</v>
      </c>
      <c r="Y40" s="15" t="s">
        <v>51</v>
      </c>
      <c r="Z40" s="15" t="s">
        <v>51</v>
      </c>
      <c r="AA40" s="15" t="s">
        <v>51</v>
      </c>
      <c r="AB40" s="15" t="s">
        <v>51</v>
      </c>
      <c r="AC40" s="15" t="s">
        <v>51</v>
      </c>
      <c r="AD40" s="15" t="s">
        <v>51</v>
      </c>
      <c r="AE40" s="15" t="s">
        <v>51</v>
      </c>
      <c r="AF40" s="15" t="s">
        <v>51</v>
      </c>
      <c r="AG40" s="15" t="s">
        <v>51</v>
      </c>
      <c r="AH40" s="15" t="s">
        <v>51</v>
      </c>
      <c r="AI40" s="15" t="s">
        <v>51</v>
      </c>
      <c r="AJ40" s="15" t="s">
        <v>51</v>
      </c>
      <c r="AK40" s="15" t="s">
        <v>51</v>
      </c>
      <c r="AL40" s="15" t="s">
        <v>51</v>
      </c>
      <c r="AM40" s="15" t="s">
        <v>51</v>
      </c>
      <c r="AN40" s="15" t="s">
        <v>51</v>
      </c>
      <c r="AO40" s="15" t="s">
        <v>51</v>
      </c>
      <c r="AP40" s="15" t="s">
        <v>51</v>
      </c>
      <c r="AQ40" s="15" t="s">
        <v>51</v>
      </c>
      <c r="AR40" s="15" t="s">
        <v>51</v>
      </c>
      <c r="AS40" s="15" t="s">
        <v>51</v>
      </c>
      <c r="AT40" s="15" t="s">
        <v>51</v>
      </c>
      <c r="AU40" s="15" t="s">
        <v>51</v>
      </c>
      <c r="AV40" s="15" t="s">
        <v>51</v>
      </c>
      <c r="AW40" s="15" t="s">
        <v>51</v>
      </c>
      <c r="AX40" s="15" t="s">
        <v>51</v>
      </c>
      <c r="AY40" s="15" t="s">
        <v>51</v>
      </c>
      <c r="AZ40" s="15" t="s">
        <v>51</v>
      </c>
      <c r="BA40" s="15" t="s">
        <v>51</v>
      </c>
      <c r="BB40" s="15" t="s">
        <v>51</v>
      </c>
      <c r="BC40" s="15" t="s">
        <v>51</v>
      </c>
      <c r="BD40" s="15" t="s">
        <v>51</v>
      </c>
      <c r="BE40" s="15" t="s">
        <v>51</v>
      </c>
      <c r="BF40" s="15" t="s">
        <v>51</v>
      </c>
      <c r="BG40" s="15" t="s">
        <v>51</v>
      </c>
      <c r="BH40" s="15" t="s">
        <v>51</v>
      </c>
      <c r="BI40" s="15" t="s">
        <v>51</v>
      </c>
      <c r="BJ40" s="15" t="s">
        <v>51</v>
      </c>
      <c r="BK40" s="15" t="s">
        <v>51</v>
      </c>
      <c r="BL40" s="15" t="s">
        <v>51</v>
      </c>
      <c r="BM40" s="15" t="s">
        <v>51</v>
      </c>
      <c r="BN40" s="15" t="s">
        <v>51</v>
      </c>
      <c r="BO40" s="15" t="s">
        <v>51</v>
      </c>
      <c r="BP40" s="15" t="s">
        <v>51</v>
      </c>
      <c r="BQ40" s="15" t="s">
        <v>51</v>
      </c>
      <c r="BR40" s="15" t="s">
        <v>51</v>
      </c>
      <c r="BS40" s="15" t="s">
        <v>51</v>
      </c>
      <c r="BT40" s="15" t="s">
        <v>51</v>
      </c>
      <c r="BU40" s="15" t="s">
        <v>51</v>
      </c>
      <c r="BV40" s="15" t="s">
        <v>51</v>
      </c>
      <c r="BW40" s="15" t="s">
        <v>51</v>
      </c>
      <c r="BX40" s="15" t="s">
        <v>51</v>
      </c>
      <c r="BY40" s="15" t="s">
        <v>51</v>
      </c>
      <c r="BZ40" s="15" t="s">
        <v>51</v>
      </c>
      <c r="CA40" s="15" t="s">
        <v>51</v>
      </c>
      <c r="CB40" s="15" t="s">
        <v>51</v>
      </c>
      <c r="CC40" s="15" t="s">
        <v>51</v>
      </c>
      <c r="CD40" s="15" t="s">
        <v>51</v>
      </c>
      <c r="CE40" s="15" t="s">
        <v>51</v>
      </c>
      <c r="CF40" s="15" t="s">
        <v>51</v>
      </c>
      <c r="CG40" s="15" t="s">
        <v>51</v>
      </c>
      <c r="CH40" s="15" t="s">
        <v>51</v>
      </c>
      <c r="CI40" s="15" t="s">
        <v>51</v>
      </c>
      <c r="CJ40" s="15" t="s">
        <v>51</v>
      </c>
      <c r="CK40" s="15" t="s">
        <v>51</v>
      </c>
      <c r="CL40" s="15"/>
    </row>
    <row r="41" spans="1:90" ht="38.25">
      <c r="A41" s="13" t="s">
        <v>161</v>
      </c>
      <c r="B41" s="14" t="s">
        <v>530</v>
      </c>
      <c r="C41" s="13" t="s">
        <v>58</v>
      </c>
      <c r="D41" s="15" t="s">
        <v>51</v>
      </c>
      <c r="E41" s="15" t="s">
        <v>51</v>
      </c>
      <c r="F41" s="15" t="s">
        <v>51</v>
      </c>
      <c r="G41" s="15" t="s">
        <v>51</v>
      </c>
      <c r="H41" s="15" t="s">
        <v>51</v>
      </c>
      <c r="I41" s="15" t="s">
        <v>51</v>
      </c>
      <c r="J41" s="15" t="s">
        <v>51</v>
      </c>
      <c r="K41" s="15" t="s">
        <v>51</v>
      </c>
      <c r="L41" s="15" t="s">
        <v>51</v>
      </c>
      <c r="M41" s="15" t="s">
        <v>51</v>
      </c>
      <c r="N41" s="15" t="s">
        <v>51</v>
      </c>
      <c r="O41" s="15" t="s">
        <v>51</v>
      </c>
      <c r="P41" s="15" t="s">
        <v>51</v>
      </c>
      <c r="Q41" s="15" t="s">
        <v>51</v>
      </c>
      <c r="R41" s="15" t="s">
        <v>51</v>
      </c>
      <c r="S41" s="15" t="s">
        <v>51</v>
      </c>
      <c r="T41" s="15" t="s">
        <v>51</v>
      </c>
      <c r="U41" s="15" t="s">
        <v>51</v>
      </c>
      <c r="V41" s="15" t="s">
        <v>51</v>
      </c>
      <c r="W41" s="15" t="s">
        <v>51</v>
      </c>
      <c r="X41" s="15" t="s">
        <v>51</v>
      </c>
      <c r="Y41" s="15" t="s">
        <v>51</v>
      </c>
      <c r="Z41" s="15" t="s">
        <v>51</v>
      </c>
      <c r="AA41" s="15" t="s">
        <v>51</v>
      </c>
      <c r="AB41" s="15" t="s">
        <v>51</v>
      </c>
      <c r="AC41" s="15" t="s">
        <v>51</v>
      </c>
      <c r="AD41" s="15" t="s">
        <v>51</v>
      </c>
      <c r="AE41" s="15" t="s">
        <v>51</v>
      </c>
      <c r="AF41" s="15" t="s">
        <v>51</v>
      </c>
      <c r="AG41" s="15" t="s">
        <v>51</v>
      </c>
      <c r="AH41" s="15" t="s">
        <v>51</v>
      </c>
      <c r="AI41" s="15" t="s">
        <v>51</v>
      </c>
      <c r="AJ41" s="15" t="s">
        <v>51</v>
      </c>
      <c r="AK41" s="15" t="s">
        <v>51</v>
      </c>
      <c r="AL41" s="15" t="s">
        <v>51</v>
      </c>
      <c r="AM41" s="15" t="s">
        <v>51</v>
      </c>
      <c r="AN41" s="15" t="s">
        <v>51</v>
      </c>
      <c r="AO41" s="15" t="s">
        <v>51</v>
      </c>
      <c r="AP41" s="15" t="s">
        <v>51</v>
      </c>
      <c r="AQ41" s="15" t="s">
        <v>51</v>
      </c>
      <c r="AR41" s="15" t="s">
        <v>51</v>
      </c>
      <c r="AS41" s="15" t="s">
        <v>51</v>
      </c>
      <c r="AT41" s="15" t="s">
        <v>51</v>
      </c>
      <c r="AU41" s="15" t="s">
        <v>51</v>
      </c>
      <c r="AV41" s="15" t="s">
        <v>51</v>
      </c>
      <c r="AW41" s="15" t="s">
        <v>51</v>
      </c>
      <c r="AX41" s="15" t="s">
        <v>51</v>
      </c>
      <c r="AY41" s="15" t="s">
        <v>51</v>
      </c>
      <c r="AZ41" s="15" t="s">
        <v>51</v>
      </c>
      <c r="BA41" s="15" t="s">
        <v>51</v>
      </c>
      <c r="BB41" s="15" t="s">
        <v>51</v>
      </c>
      <c r="BC41" s="15" t="s">
        <v>51</v>
      </c>
      <c r="BD41" s="15" t="s">
        <v>51</v>
      </c>
      <c r="BE41" s="15" t="s">
        <v>51</v>
      </c>
      <c r="BF41" s="15" t="s">
        <v>51</v>
      </c>
      <c r="BG41" s="15" t="s">
        <v>51</v>
      </c>
      <c r="BH41" s="15" t="s">
        <v>51</v>
      </c>
      <c r="BI41" s="15" t="s">
        <v>51</v>
      </c>
      <c r="BJ41" s="15" t="s">
        <v>51</v>
      </c>
      <c r="BK41" s="15" t="s">
        <v>51</v>
      </c>
      <c r="BL41" s="15" t="s">
        <v>51</v>
      </c>
      <c r="BM41" s="15" t="s">
        <v>51</v>
      </c>
      <c r="BN41" s="15" t="s">
        <v>51</v>
      </c>
      <c r="BO41" s="15" t="s">
        <v>51</v>
      </c>
      <c r="BP41" s="15" t="s">
        <v>51</v>
      </c>
      <c r="BQ41" s="15" t="s">
        <v>51</v>
      </c>
      <c r="BR41" s="15" t="s">
        <v>51</v>
      </c>
      <c r="BS41" s="15" t="s">
        <v>51</v>
      </c>
      <c r="BT41" s="15" t="s">
        <v>51</v>
      </c>
      <c r="BU41" s="15" t="s">
        <v>51</v>
      </c>
      <c r="BV41" s="15" t="s">
        <v>51</v>
      </c>
      <c r="BW41" s="15" t="s">
        <v>51</v>
      </c>
      <c r="BX41" s="15" t="s">
        <v>51</v>
      </c>
      <c r="BY41" s="15" t="s">
        <v>51</v>
      </c>
      <c r="BZ41" s="15" t="s">
        <v>51</v>
      </c>
      <c r="CA41" s="15" t="s">
        <v>51</v>
      </c>
      <c r="CB41" s="15" t="s">
        <v>51</v>
      </c>
      <c r="CC41" s="15" t="s">
        <v>51</v>
      </c>
      <c r="CD41" s="15" t="s">
        <v>51</v>
      </c>
      <c r="CE41" s="15" t="s">
        <v>51</v>
      </c>
      <c r="CF41" s="15" t="s">
        <v>51</v>
      </c>
      <c r="CG41" s="15" t="s">
        <v>51</v>
      </c>
      <c r="CH41" s="15" t="s">
        <v>51</v>
      </c>
      <c r="CI41" s="15" t="s">
        <v>51</v>
      </c>
      <c r="CJ41" s="15" t="s">
        <v>51</v>
      </c>
      <c r="CK41" s="15" t="s">
        <v>51</v>
      </c>
      <c r="CL41" s="15"/>
    </row>
    <row r="42" spans="1:90" ht="30.75" customHeight="1">
      <c r="A42" s="13" t="s">
        <v>189</v>
      </c>
      <c r="B42" s="14" t="s">
        <v>525</v>
      </c>
      <c r="C42" s="13" t="s">
        <v>58</v>
      </c>
      <c r="D42" s="15" t="s">
        <v>51</v>
      </c>
      <c r="E42" s="15" t="s">
        <v>51</v>
      </c>
      <c r="F42" s="15" t="s">
        <v>51</v>
      </c>
      <c r="G42" s="15" t="s">
        <v>51</v>
      </c>
      <c r="H42" s="15" t="s">
        <v>51</v>
      </c>
      <c r="I42" s="15" t="s">
        <v>51</v>
      </c>
      <c r="J42" s="15" t="s">
        <v>51</v>
      </c>
      <c r="K42" s="15" t="s">
        <v>51</v>
      </c>
      <c r="L42" s="15" t="s">
        <v>51</v>
      </c>
      <c r="M42" s="15" t="s">
        <v>51</v>
      </c>
      <c r="N42" s="15" t="s">
        <v>51</v>
      </c>
      <c r="O42" s="15" t="s">
        <v>51</v>
      </c>
      <c r="P42" s="15" t="s">
        <v>51</v>
      </c>
      <c r="Q42" s="15" t="s">
        <v>51</v>
      </c>
      <c r="R42" s="15" t="s">
        <v>51</v>
      </c>
      <c r="S42" s="15" t="s">
        <v>51</v>
      </c>
      <c r="T42" s="15" t="s">
        <v>51</v>
      </c>
      <c r="U42" s="15" t="s">
        <v>51</v>
      </c>
      <c r="V42" s="15" t="s">
        <v>51</v>
      </c>
      <c r="W42" s="15" t="s">
        <v>51</v>
      </c>
      <c r="X42" s="15" t="s">
        <v>51</v>
      </c>
      <c r="Y42" s="15" t="s">
        <v>51</v>
      </c>
      <c r="Z42" s="15" t="s">
        <v>51</v>
      </c>
      <c r="AA42" s="15" t="s">
        <v>51</v>
      </c>
      <c r="AB42" s="15" t="s">
        <v>51</v>
      </c>
      <c r="AC42" s="15" t="s">
        <v>51</v>
      </c>
      <c r="AD42" s="15" t="s">
        <v>51</v>
      </c>
      <c r="AE42" s="15" t="s">
        <v>51</v>
      </c>
      <c r="AF42" s="15" t="s">
        <v>51</v>
      </c>
      <c r="AG42" s="15" t="s">
        <v>51</v>
      </c>
      <c r="AH42" s="15" t="s">
        <v>51</v>
      </c>
      <c r="AI42" s="15" t="s">
        <v>51</v>
      </c>
      <c r="AJ42" s="15" t="s">
        <v>51</v>
      </c>
      <c r="AK42" s="15" t="s">
        <v>51</v>
      </c>
      <c r="AL42" s="15" t="s">
        <v>51</v>
      </c>
      <c r="AM42" s="15" t="s">
        <v>51</v>
      </c>
      <c r="AN42" s="15" t="s">
        <v>51</v>
      </c>
      <c r="AO42" s="15" t="s">
        <v>51</v>
      </c>
      <c r="AP42" s="15" t="s">
        <v>51</v>
      </c>
      <c r="AQ42" s="15" t="s">
        <v>51</v>
      </c>
      <c r="AR42" s="15" t="s">
        <v>51</v>
      </c>
      <c r="AS42" s="15" t="s">
        <v>51</v>
      </c>
      <c r="AT42" s="15" t="s">
        <v>51</v>
      </c>
      <c r="AU42" s="15" t="s">
        <v>51</v>
      </c>
      <c r="AV42" s="15" t="s">
        <v>51</v>
      </c>
      <c r="AW42" s="15" t="s">
        <v>51</v>
      </c>
      <c r="AX42" s="15" t="s">
        <v>51</v>
      </c>
      <c r="AY42" s="15" t="s">
        <v>51</v>
      </c>
      <c r="AZ42" s="15" t="s">
        <v>51</v>
      </c>
      <c r="BA42" s="15" t="s">
        <v>51</v>
      </c>
      <c r="BB42" s="15" t="s">
        <v>51</v>
      </c>
      <c r="BC42" s="15" t="s">
        <v>51</v>
      </c>
      <c r="BD42" s="15" t="s">
        <v>51</v>
      </c>
      <c r="BE42" s="15" t="s">
        <v>51</v>
      </c>
      <c r="BF42" s="15" t="s">
        <v>51</v>
      </c>
      <c r="BG42" s="15" t="s">
        <v>51</v>
      </c>
      <c r="BH42" s="15" t="s">
        <v>51</v>
      </c>
      <c r="BI42" s="15" t="s">
        <v>51</v>
      </c>
      <c r="BJ42" s="15" t="s">
        <v>51</v>
      </c>
      <c r="BK42" s="15" t="s">
        <v>51</v>
      </c>
      <c r="BL42" s="15" t="s">
        <v>51</v>
      </c>
      <c r="BM42" s="15" t="s">
        <v>51</v>
      </c>
      <c r="BN42" s="15" t="s">
        <v>51</v>
      </c>
      <c r="BO42" s="15" t="s">
        <v>51</v>
      </c>
      <c r="BP42" s="15" t="s">
        <v>51</v>
      </c>
      <c r="BQ42" s="15" t="s">
        <v>51</v>
      </c>
      <c r="BR42" s="15" t="s">
        <v>51</v>
      </c>
      <c r="BS42" s="15" t="s">
        <v>51</v>
      </c>
      <c r="BT42" s="15" t="s">
        <v>51</v>
      </c>
      <c r="BU42" s="15" t="s">
        <v>51</v>
      </c>
      <c r="BV42" s="15" t="s">
        <v>51</v>
      </c>
      <c r="BW42" s="15" t="s">
        <v>51</v>
      </c>
      <c r="BX42" s="15" t="s">
        <v>51</v>
      </c>
      <c r="BY42" s="15" t="s">
        <v>51</v>
      </c>
      <c r="BZ42" s="15" t="s">
        <v>51</v>
      </c>
      <c r="CA42" s="15" t="s">
        <v>51</v>
      </c>
      <c r="CB42" s="15" t="s">
        <v>51</v>
      </c>
      <c r="CC42" s="15" t="s">
        <v>51</v>
      </c>
      <c r="CD42" s="15" t="s">
        <v>51</v>
      </c>
      <c r="CE42" s="15" t="s">
        <v>51</v>
      </c>
      <c r="CF42" s="15" t="s">
        <v>51</v>
      </c>
      <c r="CG42" s="15" t="s">
        <v>51</v>
      </c>
      <c r="CH42" s="15" t="s">
        <v>51</v>
      </c>
      <c r="CI42" s="15" t="s">
        <v>51</v>
      </c>
      <c r="CJ42" s="15" t="s">
        <v>51</v>
      </c>
      <c r="CK42" s="15" t="s">
        <v>51</v>
      </c>
      <c r="CL42" s="15"/>
    </row>
    <row r="43" spans="1:90" ht="31.5" customHeight="1">
      <c r="A43" s="13" t="s">
        <v>162</v>
      </c>
      <c r="B43" s="14" t="s">
        <v>526</v>
      </c>
      <c r="C43" s="13" t="s">
        <v>58</v>
      </c>
      <c r="D43" s="15" t="s">
        <v>51</v>
      </c>
      <c r="E43" s="15" t="s">
        <v>51</v>
      </c>
      <c r="F43" s="15" t="s">
        <v>51</v>
      </c>
      <c r="G43" s="15" t="s">
        <v>51</v>
      </c>
      <c r="H43" s="15" t="s">
        <v>51</v>
      </c>
      <c r="I43" s="15" t="s">
        <v>51</v>
      </c>
      <c r="J43" s="15" t="s">
        <v>51</v>
      </c>
      <c r="K43" s="15" t="s">
        <v>51</v>
      </c>
      <c r="L43" s="15" t="s">
        <v>51</v>
      </c>
      <c r="M43" s="15" t="s">
        <v>51</v>
      </c>
      <c r="N43" s="15" t="s">
        <v>51</v>
      </c>
      <c r="O43" s="15" t="s">
        <v>51</v>
      </c>
      <c r="P43" s="15" t="s">
        <v>51</v>
      </c>
      <c r="Q43" s="15" t="s">
        <v>51</v>
      </c>
      <c r="R43" s="15" t="s">
        <v>51</v>
      </c>
      <c r="S43" s="15" t="s">
        <v>51</v>
      </c>
      <c r="T43" s="15" t="s">
        <v>51</v>
      </c>
      <c r="U43" s="15" t="s">
        <v>51</v>
      </c>
      <c r="V43" s="15" t="s">
        <v>51</v>
      </c>
      <c r="W43" s="15" t="s">
        <v>51</v>
      </c>
      <c r="X43" s="15" t="s">
        <v>51</v>
      </c>
      <c r="Y43" s="15" t="s">
        <v>51</v>
      </c>
      <c r="Z43" s="15" t="s">
        <v>51</v>
      </c>
      <c r="AA43" s="15" t="s">
        <v>51</v>
      </c>
      <c r="AB43" s="15" t="s">
        <v>51</v>
      </c>
      <c r="AC43" s="15" t="s">
        <v>51</v>
      </c>
      <c r="AD43" s="15" t="s">
        <v>51</v>
      </c>
      <c r="AE43" s="15" t="s">
        <v>51</v>
      </c>
      <c r="AF43" s="15" t="s">
        <v>51</v>
      </c>
      <c r="AG43" s="15" t="s">
        <v>51</v>
      </c>
      <c r="AH43" s="15" t="s">
        <v>51</v>
      </c>
      <c r="AI43" s="15" t="s">
        <v>51</v>
      </c>
      <c r="AJ43" s="15" t="s">
        <v>51</v>
      </c>
      <c r="AK43" s="15" t="s">
        <v>51</v>
      </c>
      <c r="AL43" s="15" t="s">
        <v>51</v>
      </c>
      <c r="AM43" s="15" t="s">
        <v>51</v>
      </c>
      <c r="AN43" s="15" t="s">
        <v>51</v>
      </c>
      <c r="AO43" s="15" t="s">
        <v>51</v>
      </c>
      <c r="AP43" s="15" t="s">
        <v>51</v>
      </c>
      <c r="AQ43" s="15" t="s">
        <v>51</v>
      </c>
      <c r="AR43" s="15" t="s">
        <v>51</v>
      </c>
      <c r="AS43" s="15" t="s">
        <v>51</v>
      </c>
      <c r="AT43" s="15" t="s">
        <v>51</v>
      </c>
      <c r="AU43" s="15" t="s">
        <v>51</v>
      </c>
      <c r="AV43" s="15" t="s">
        <v>51</v>
      </c>
      <c r="AW43" s="15" t="s">
        <v>51</v>
      </c>
      <c r="AX43" s="15" t="s">
        <v>51</v>
      </c>
      <c r="AY43" s="15" t="s">
        <v>51</v>
      </c>
      <c r="AZ43" s="15" t="s">
        <v>51</v>
      </c>
      <c r="BA43" s="15" t="s">
        <v>51</v>
      </c>
      <c r="BB43" s="15" t="s">
        <v>51</v>
      </c>
      <c r="BC43" s="15" t="s">
        <v>51</v>
      </c>
      <c r="BD43" s="15" t="s">
        <v>51</v>
      </c>
      <c r="BE43" s="15" t="s">
        <v>51</v>
      </c>
      <c r="BF43" s="15" t="s">
        <v>51</v>
      </c>
      <c r="BG43" s="15" t="s">
        <v>51</v>
      </c>
      <c r="BH43" s="15" t="s">
        <v>51</v>
      </c>
      <c r="BI43" s="15" t="s">
        <v>51</v>
      </c>
      <c r="BJ43" s="15" t="s">
        <v>51</v>
      </c>
      <c r="BK43" s="15" t="s">
        <v>51</v>
      </c>
      <c r="BL43" s="15" t="s">
        <v>51</v>
      </c>
      <c r="BM43" s="15" t="s">
        <v>51</v>
      </c>
      <c r="BN43" s="15" t="s">
        <v>51</v>
      </c>
      <c r="BO43" s="15" t="s">
        <v>51</v>
      </c>
      <c r="BP43" s="15" t="s">
        <v>51</v>
      </c>
      <c r="BQ43" s="15" t="s">
        <v>51</v>
      </c>
      <c r="BR43" s="15" t="s">
        <v>51</v>
      </c>
      <c r="BS43" s="15" t="s">
        <v>51</v>
      </c>
      <c r="BT43" s="15" t="s">
        <v>51</v>
      </c>
      <c r="BU43" s="15" t="s">
        <v>51</v>
      </c>
      <c r="BV43" s="15" t="s">
        <v>51</v>
      </c>
      <c r="BW43" s="15" t="s">
        <v>51</v>
      </c>
      <c r="BX43" s="15" t="s">
        <v>51</v>
      </c>
      <c r="BY43" s="15" t="s">
        <v>51</v>
      </c>
      <c r="BZ43" s="15" t="s">
        <v>51</v>
      </c>
      <c r="CA43" s="15" t="s">
        <v>51</v>
      </c>
      <c r="CB43" s="15" t="s">
        <v>51</v>
      </c>
      <c r="CC43" s="15" t="s">
        <v>51</v>
      </c>
      <c r="CD43" s="15" t="s">
        <v>51</v>
      </c>
      <c r="CE43" s="15" t="s">
        <v>51</v>
      </c>
      <c r="CF43" s="15" t="s">
        <v>51</v>
      </c>
      <c r="CG43" s="15" t="s">
        <v>51</v>
      </c>
      <c r="CH43" s="15" t="s">
        <v>51</v>
      </c>
      <c r="CI43" s="15" t="s">
        <v>51</v>
      </c>
      <c r="CJ43" s="15" t="s">
        <v>51</v>
      </c>
      <c r="CK43" s="15" t="s">
        <v>51</v>
      </c>
      <c r="CL43" s="15"/>
    </row>
    <row r="44" spans="1:90" ht="21" customHeight="1">
      <c r="A44" s="13" t="s">
        <v>76</v>
      </c>
      <c r="B44" s="14" t="s">
        <v>527</v>
      </c>
      <c r="C44" s="13" t="s">
        <v>58</v>
      </c>
      <c r="D44" s="15">
        <f aca="true" t="shared" si="8" ref="D44:BO44">D45+D54+D62+D71</f>
        <v>11.420666666666666</v>
      </c>
      <c r="E44" s="15">
        <f t="shared" si="8"/>
        <v>33.4881865</v>
      </c>
      <c r="F44" s="15">
        <f t="shared" si="8"/>
        <v>0</v>
      </c>
      <c r="G44" s="15">
        <f t="shared" si="8"/>
        <v>2.3216666666666668</v>
      </c>
      <c r="H44" s="15">
        <f t="shared" si="8"/>
        <v>1.3800000000000001</v>
      </c>
      <c r="I44" s="15">
        <f t="shared" si="8"/>
        <v>0</v>
      </c>
      <c r="J44" s="15">
        <f t="shared" si="8"/>
        <v>0</v>
      </c>
      <c r="K44" s="15">
        <f t="shared" si="8"/>
        <v>0</v>
      </c>
      <c r="L44" s="15">
        <f t="shared" si="8"/>
        <v>0</v>
      </c>
      <c r="M44" s="15">
        <f t="shared" si="8"/>
        <v>0</v>
      </c>
      <c r="N44" s="15">
        <f t="shared" si="8"/>
        <v>0.536993</v>
      </c>
      <c r="O44" s="15">
        <f t="shared" si="8"/>
        <v>0</v>
      </c>
      <c r="P44" s="15">
        <f t="shared" si="8"/>
        <v>0</v>
      </c>
      <c r="Q44" s="15">
        <f t="shared" si="8"/>
        <v>0</v>
      </c>
      <c r="R44" s="15">
        <f t="shared" si="8"/>
        <v>0</v>
      </c>
      <c r="S44" s="15">
        <f t="shared" si="8"/>
        <v>0</v>
      </c>
      <c r="T44" s="15">
        <f t="shared" si="8"/>
        <v>0</v>
      </c>
      <c r="U44" s="15">
        <f t="shared" si="8"/>
        <v>2.9290819999999997</v>
      </c>
      <c r="V44" s="15">
        <f t="shared" si="8"/>
        <v>1.3800000000000001</v>
      </c>
      <c r="W44" s="15">
        <f t="shared" si="8"/>
        <v>0</v>
      </c>
      <c r="X44" s="15">
        <f t="shared" si="8"/>
        <v>0.911</v>
      </c>
      <c r="Y44" s="15">
        <f t="shared" si="8"/>
        <v>0</v>
      </c>
      <c r="Z44" s="15">
        <f t="shared" si="8"/>
        <v>0</v>
      </c>
      <c r="AA44" s="15">
        <f t="shared" si="8"/>
        <v>0</v>
      </c>
      <c r="AB44" s="15">
        <f t="shared" si="8"/>
        <v>2.9987062699999996</v>
      </c>
      <c r="AC44" s="15">
        <f t="shared" si="8"/>
        <v>1.3800000000000001</v>
      </c>
      <c r="AD44" s="15">
        <f t="shared" si="8"/>
        <v>0</v>
      </c>
      <c r="AE44" s="15">
        <f t="shared" si="8"/>
        <v>0.9864</v>
      </c>
      <c r="AF44" s="15">
        <f t="shared" si="8"/>
        <v>0</v>
      </c>
      <c r="AG44" s="15">
        <f t="shared" si="8"/>
        <v>0</v>
      </c>
      <c r="AH44" s="15">
        <f t="shared" si="8"/>
        <v>0</v>
      </c>
      <c r="AI44" s="15">
        <f t="shared" si="8"/>
        <v>3.3825</v>
      </c>
      <c r="AJ44" s="15">
        <f t="shared" si="8"/>
        <v>0</v>
      </c>
      <c r="AK44" s="15">
        <f t="shared" si="8"/>
        <v>0</v>
      </c>
      <c r="AL44" s="15">
        <f t="shared" si="8"/>
        <v>0.833</v>
      </c>
      <c r="AM44" s="15">
        <f t="shared" si="8"/>
        <v>0</v>
      </c>
      <c r="AN44" s="15">
        <f t="shared" si="8"/>
        <v>0</v>
      </c>
      <c r="AO44" s="15">
        <f t="shared" si="8"/>
        <v>0</v>
      </c>
      <c r="AP44" s="15">
        <f t="shared" si="8"/>
        <v>4.23479138</v>
      </c>
      <c r="AQ44" s="15">
        <f t="shared" si="8"/>
        <v>0</v>
      </c>
      <c r="AR44" s="15">
        <f t="shared" si="8"/>
        <v>0</v>
      </c>
      <c r="AS44" s="15">
        <f t="shared" si="8"/>
        <v>0.833</v>
      </c>
      <c r="AT44" s="15">
        <f t="shared" si="8"/>
        <v>0</v>
      </c>
      <c r="AU44" s="15">
        <f t="shared" si="8"/>
        <v>0</v>
      </c>
      <c r="AV44" s="15">
        <f t="shared" si="8"/>
        <v>0</v>
      </c>
      <c r="AW44" s="15">
        <f t="shared" si="8"/>
        <v>3.535834</v>
      </c>
      <c r="AX44" s="15">
        <f t="shared" si="8"/>
        <v>0</v>
      </c>
      <c r="AY44" s="15">
        <f t="shared" si="8"/>
        <v>0</v>
      </c>
      <c r="AZ44" s="15">
        <f t="shared" si="8"/>
        <v>1.2856</v>
      </c>
      <c r="BA44" s="15">
        <f t="shared" si="8"/>
        <v>0</v>
      </c>
      <c r="BB44" s="15">
        <f t="shared" si="8"/>
        <v>0</v>
      </c>
      <c r="BC44" s="15">
        <f t="shared" si="8"/>
        <v>0</v>
      </c>
      <c r="BD44" s="15">
        <f t="shared" si="8"/>
        <v>3.525</v>
      </c>
      <c r="BE44" s="15">
        <f t="shared" si="8"/>
        <v>0</v>
      </c>
      <c r="BF44" s="15">
        <f t="shared" si="8"/>
        <v>0</v>
      </c>
      <c r="BG44" s="15">
        <f t="shared" si="8"/>
        <v>1.0582</v>
      </c>
      <c r="BH44" s="15">
        <f t="shared" si="8"/>
        <v>0</v>
      </c>
      <c r="BI44" s="15">
        <f t="shared" si="8"/>
        <v>0</v>
      </c>
      <c r="BJ44" s="15">
        <f t="shared" si="8"/>
        <v>0</v>
      </c>
      <c r="BK44" s="15">
        <f t="shared" si="8"/>
        <v>3.485001</v>
      </c>
      <c r="BL44" s="15">
        <f t="shared" si="8"/>
        <v>0</v>
      </c>
      <c r="BM44" s="15">
        <f t="shared" si="8"/>
        <v>0</v>
      </c>
      <c r="BN44" s="15">
        <f t="shared" si="8"/>
        <v>0</v>
      </c>
      <c r="BO44" s="15">
        <f t="shared" si="8"/>
        <v>0</v>
      </c>
      <c r="BP44" s="15">
        <f aca="true" t="shared" si="9" ref="BP44:CK44">BP45+BP54+BP62+BP71</f>
        <v>0</v>
      </c>
      <c r="BQ44" s="15">
        <f t="shared" si="9"/>
        <v>0</v>
      </c>
      <c r="BR44" s="15">
        <f t="shared" si="9"/>
        <v>3.485</v>
      </c>
      <c r="BS44" s="15">
        <f t="shared" si="9"/>
        <v>0</v>
      </c>
      <c r="BT44" s="15">
        <f t="shared" si="9"/>
        <v>0</v>
      </c>
      <c r="BU44" s="15">
        <f t="shared" si="9"/>
        <v>1.055</v>
      </c>
      <c r="BV44" s="15">
        <f t="shared" si="9"/>
        <v>0</v>
      </c>
      <c r="BW44" s="15">
        <f t="shared" si="9"/>
        <v>0</v>
      </c>
      <c r="BX44" s="15">
        <f t="shared" si="9"/>
        <v>0</v>
      </c>
      <c r="BY44" s="15">
        <f t="shared" si="9"/>
        <v>15.654083666666667</v>
      </c>
      <c r="BZ44" s="15">
        <f t="shared" si="9"/>
        <v>2.7600000000000002</v>
      </c>
      <c r="CA44" s="15">
        <f t="shared" si="9"/>
        <v>0</v>
      </c>
      <c r="CB44" s="15">
        <f t="shared" si="9"/>
        <v>3.0296000000000003</v>
      </c>
      <c r="CC44" s="15">
        <f t="shared" si="9"/>
        <v>0</v>
      </c>
      <c r="CD44" s="15">
        <f t="shared" si="9"/>
        <v>0</v>
      </c>
      <c r="CE44" s="15">
        <f t="shared" si="9"/>
        <v>0</v>
      </c>
      <c r="CF44" s="15">
        <f t="shared" si="9"/>
        <v>15.643248666666667</v>
      </c>
      <c r="CG44" s="15">
        <f t="shared" si="9"/>
        <v>2.7600000000000002</v>
      </c>
      <c r="CH44" s="15">
        <f t="shared" si="9"/>
        <v>0</v>
      </c>
      <c r="CI44" s="15">
        <f t="shared" si="9"/>
        <v>3.8572</v>
      </c>
      <c r="CJ44" s="15">
        <f t="shared" si="9"/>
        <v>0</v>
      </c>
      <c r="CK44" s="15">
        <f t="shared" si="9"/>
        <v>0</v>
      </c>
      <c r="CL44" s="15"/>
    </row>
    <row r="45" spans="1:90" ht="30" customHeight="1">
      <c r="A45" s="13" t="s">
        <v>78</v>
      </c>
      <c r="B45" s="14" t="s">
        <v>528</v>
      </c>
      <c r="C45" s="13" t="s">
        <v>58</v>
      </c>
      <c r="D45" s="15">
        <f aca="true" t="shared" si="10" ref="D45:BO45">D46+D53</f>
        <v>1.8116666666666668</v>
      </c>
      <c r="E45" s="15">
        <f t="shared" si="10"/>
        <v>0.9280275</v>
      </c>
      <c r="F45" s="15">
        <f t="shared" si="10"/>
        <v>0</v>
      </c>
      <c r="G45" s="15">
        <f t="shared" si="10"/>
        <v>1.8116666666666668</v>
      </c>
      <c r="H45" s="15">
        <f t="shared" si="10"/>
        <v>1.3800000000000001</v>
      </c>
      <c r="I45" s="15">
        <f t="shared" si="10"/>
        <v>0</v>
      </c>
      <c r="J45" s="15">
        <f t="shared" si="10"/>
        <v>0</v>
      </c>
      <c r="K45" s="15">
        <f t="shared" si="10"/>
        <v>0</v>
      </c>
      <c r="L45" s="15">
        <f t="shared" si="10"/>
        <v>0</v>
      </c>
      <c r="M45" s="15">
        <f t="shared" si="10"/>
        <v>0</v>
      </c>
      <c r="N45" s="15">
        <f t="shared" si="10"/>
        <v>0</v>
      </c>
      <c r="O45" s="15">
        <f t="shared" si="10"/>
        <v>0</v>
      </c>
      <c r="P45" s="15">
        <f t="shared" si="10"/>
        <v>0</v>
      </c>
      <c r="Q45" s="15">
        <f t="shared" si="10"/>
        <v>0</v>
      </c>
      <c r="R45" s="15">
        <f t="shared" si="10"/>
        <v>0</v>
      </c>
      <c r="S45" s="15">
        <f t="shared" si="10"/>
        <v>0</v>
      </c>
      <c r="T45" s="15">
        <f t="shared" si="10"/>
        <v>0</v>
      </c>
      <c r="U45" s="15">
        <f t="shared" si="10"/>
        <v>0.742422</v>
      </c>
      <c r="V45" s="15">
        <f t="shared" si="10"/>
        <v>1.3800000000000001</v>
      </c>
      <c r="W45" s="15">
        <f t="shared" si="10"/>
        <v>0</v>
      </c>
      <c r="X45" s="15">
        <f t="shared" si="10"/>
        <v>0</v>
      </c>
      <c r="Y45" s="15">
        <f t="shared" si="10"/>
        <v>0</v>
      </c>
      <c r="Z45" s="15">
        <f t="shared" si="10"/>
        <v>0</v>
      </c>
      <c r="AA45" s="15">
        <f t="shared" si="10"/>
        <v>0</v>
      </c>
      <c r="AB45" s="15">
        <f t="shared" si="10"/>
        <v>0.9852983899999999</v>
      </c>
      <c r="AC45" s="15">
        <f t="shared" si="10"/>
        <v>1.3800000000000001</v>
      </c>
      <c r="AD45" s="15">
        <f t="shared" si="10"/>
        <v>0</v>
      </c>
      <c r="AE45" s="15">
        <f t="shared" si="10"/>
        <v>0</v>
      </c>
      <c r="AF45" s="15">
        <f t="shared" si="10"/>
        <v>0</v>
      </c>
      <c r="AG45" s="15">
        <f t="shared" si="10"/>
        <v>0</v>
      </c>
      <c r="AH45" s="15">
        <f t="shared" si="10"/>
        <v>0</v>
      </c>
      <c r="AI45" s="15">
        <f t="shared" si="10"/>
        <v>0</v>
      </c>
      <c r="AJ45" s="15">
        <f t="shared" si="10"/>
        <v>0</v>
      </c>
      <c r="AK45" s="15">
        <f t="shared" si="10"/>
        <v>0</v>
      </c>
      <c r="AL45" s="15">
        <f t="shared" si="10"/>
        <v>0</v>
      </c>
      <c r="AM45" s="15">
        <f t="shared" si="10"/>
        <v>0</v>
      </c>
      <c r="AN45" s="15">
        <f t="shared" si="10"/>
        <v>0</v>
      </c>
      <c r="AO45" s="15">
        <f t="shared" si="10"/>
        <v>0</v>
      </c>
      <c r="AP45" s="15">
        <f t="shared" si="10"/>
        <v>0</v>
      </c>
      <c r="AQ45" s="15">
        <f t="shared" si="10"/>
        <v>0</v>
      </c>
      <c r="AR45" s="15">
        <f t="shared" si="10"/>
        <v>0</v>
      </c>
      <c r="AS45" s="15">
        <f t="shared" si="10"/>
        <v>0</v>
      </c>
      <c r="AT45" s="15">
        <f t="shared" si="10"/>
        <v>0</v>
      </c>
      <c r="AU45" s="15">
        <f t="shared" si="10"/>
        <v>0</v>
      </c>
      <c r="AV45" s="15">
        <f t="shared" si="10"/>
        <v>0</v>
      </c>
      <c r="AW45" s="15">
        <f t="shared" si="10"/>
        <v>0</v>
      </c>
      <c r="AX45" s="15">
        <f t="shared" si="10"/>
        <v>0</v>
      </c>
      <c r="AY45" s="15">
        <f t="shared" si="10"/>
        <v>0</v>
      </c>
      <c r="AZ45" s="15">
        <f t="shared" si="10"/>
        <v>0</v>
      </c>
      <c r="BA45" s="15">
        <f t="shared" si="10"/>
        <v>0</v>
      </c>
      <c r="BB45" s="15">
        <f t="shared" si="10"/>
        <v>0</v>
      </c>
      <c r="BC45" s="15">
        <f t="shared" si="10"/>
        <v>0</v>
      </c>
      <c r="BD45" s="15">
        <f t="shared" si="10"/>
        <v>0</v>
      </c>
      <c r="BE45" s="15">
        <f t="shared" si="10"/>
        <v>0</v>
      </c>
      <c r="BF45" s="15">
        <f t="shared" si="10"/>
        <v>0</v>
      </c>
      <c r="BG45" s="15">
        <f t="shared" si="10"/>
        <v>0</v>
      </c>
      <c r="BH45" s="15">
        <f t="shared" si="10"/>
        <v>0</v>
      </c>
      <c r="BI45" s="15">
        <f t="shared" si="10"/>
        <v>0</v>
      </c>
      <c r="BJ45" s="15">
        <f t="shared" si="10"/>
        <v>0</v>
      </c>
      <c r="BK45" s="15">
        <f t="shared" si="10"/>
        <v>0</v>
      </c>
      <c r="BL45" s="15">
        <f t="shared" si="10"/>
        <v>0</v>
      </c>
      <c r="BM45" s="15">
        <f t="shared" si="10"/>
        <v>0</v>
      </c>
      <c r="BN45" s="15">
        <f t="shared" si="10"/>
        <v>0</v>
      </c>
      <c r="BO45" s="15">
        <f t="shared" si="10"/>
        <v>0</v>
      </c>
      <c r="BP45" s="15">
        <f aca="true" t="shared" si="11" ref="BP45:CK45">BP46+BP53</f>
        <v>0</v>
      </c>
      <c r="BQ45" s="15">
        <f t="shared" si="11"/>
        <v>0</v>
      </c>
      <c r="BR45" s="15">
        <f t="shared" si="11"/>
        <v>0</v>
      </c>
      <c r="BS45" s="15">
        <f t="shared" si="11"/>
        <v>0</v>
      </c>
      <c r="BT45" s="15">
        <f t="shared" si="11"/>
        <v>0</v>
      </c>
      <c r="BU45" s="15">
        <f t="shared" si="11"/>
        <v>0</v>
      </c>
      <c r="BV45" s="15">
        <f t="shared" si="11"/>
        <v>0</v>
      </c>
      <c r="BW45" s="15">
        <f t="shared" si="11"/>
        <v>0</v>
      </c>
      <c r="BX45" s="15">
        <f t="shared" si="11"/>
        <v>0</v>
      </c>
      <c r="BY45" s="15">
        <f t="shared" si="11"/>
        <v>2.5540886666666665</v>
      </c>
      <c r="BZ45" s="15">
        <f t="shared" si="11"/>
        <v>2.7600000000000002</v>
      </c>
      <c r="CA45" s="15">
        <f t="shared" si="11"/>
        <v>0</v>
      </c>
      <c r="CB45" s="15">
        <f t="shared" si="11"/>
        <v>0</v>
      </c>
      <c r="CC45" s="15">
        <f t="shared" si="11"/>
        <v>0</v>
      </c>
      <c r="CD45" s="15">
        <f t="shared" si="11"/>
        <v>0</v>
      </c>
      <c r="CE45" s="15">
        <f t="shared" si="11"/>
        <v>0</v>
      </c>
      <c r="CF45" s="15">
        <f t="shared" si="11"/>
        <v>2.5540886666666665</v>
      </c>
      <c r="CG45" s="15">
        <f t="shared" si="11"/>
        <v>2.7600000000000002</v>
      </c>
      <c r="CH45" s="15">
        <f t="shared" si="11"/>
        <v>0</v>
      </c>
      <c r="CI45" s="15">
        <f t="shared" si="11"/>
        <v>0</v>
      </c>
      <c r="CJ45" s="15">
        <f t="shared" si="11"/>
        <v>0</v>
      </c>
      <c r="CK45" s="15">
        <f t="shared" si="11"/>
        <v>0</v>
      </c>
      <c r="CL45" s="15"/>
    </row>
    <row r="46" spans="1:90" ht="15.75">
      <c r="A46" s="13" t="s">
        <v>163</v>
      </c>
      <c r="B46" s="14" t="s">
        <v>92</v>
      </c>
      <c r="C46" s="13" t="s">
        <v>58</v>
      </c>
      <c r="D46" s="15">
        <f>D47+D48+D49+D50+D51+D52</f>
        <v>1.8116666666666668</v>
      </c>
      <c r="E46" s="15">
        <f aca="true" t="shared" si="12" ref="E46:BP46">E47+E48+E49+E50+E51+E52</f>
        <v>0.9280275</v>
      </c>
      <c r="F46" s="15">
        <f t="shared" si="12"/>
        <v>0</v>
      </c>
      <c r="G46" s="15">
        <f t="shared" si="12"/>
        <v>1.8116666666666668</v>
      </c>
      <c r="H46" s="15">
        <f t="shared" si="12"/>
        <v>1.3800000000000001</v>
      </c>
      <c r="I46" s="15">
        <f t="shared" si="12"/>
        <v>0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12"/>
        <v>0</v>
      </c>
      <c r="O46" s="15">
        <f t="shared" si="12"/>
        <v>0</v>
      </c>
      <c r="P46" s="15">
        <f t="shared" si="12"/>
        <v>0</v>
      </c>
      <c r="Q46" s="15">
        <f t="shared" si="12"/>
        <v>0</v>
      </c>
      <c r="R46" s="15">
        <f t="shared" si="12"/>
        <v>0</v>
      </c>
      <c r="S46" s="15">
        <f t="shared" si="12"/>
        <v>0</v>
      </c>
      <c r="T46" s="15">
        <f t="shared" si="12"/>
        <v>0</v>
      </c>
      <c r="U46" s="15">
        <f t="shared" si="12"/>
        <v>0.742422</v>
      </c>
      <c r="V46" s="15">
        <f t="shared" si="12"/>
        <v>1.3800000000000001</v>
      </c>
      <c r="W46" s="15">
        <f t="shared" si="12"/>
        <v>0</v>
      </c>
      <c r="X46" s="15">
        <f t="shared" si="12"/>
        <v>0</v>
      </c>
      <c r="Y46" s="15">
        <f t="shared" si="12"/>
        <v>0</v>
      </c>
      <c r="Z46" s="15">
        <f t="shared" si="12"/>
        <v>0</v>
      </c>
      <c r="AA46" s="15">
        <f t="shared" si="12"/>
        <v>0</v>
      </c>
      <c r="AB46" s="15">
        <f t="shared" si="12"/>
        <v>0.9852983899999999</v>
      </c>
      <c r="AC46" s="15">
        <f t="shared" si="12"/>
        <v>1.3800000000000001</v>
      </c>
      <c r="AD46" s="15">
        <f t="shared" si="12"/>
        <v>0</v>
      </c>
      <c r="AE46" s="15">
        <f t="shared" si="12"/>
        <v>0</v>
      </c>
      <c r="AF46" s="15">
        <f t="shared" si="12"/>
        <v>0</v>
      </c>
      <c r="AG46" s="15">
        <f t="shared" si="12"/>
        <v>0</v>
      </c>
      <c r="AH46" s="15">
        <f t="shared" si="12"/>
        <v>0</v>
      </c>
      <c r="AI46" s="15">
        <f t="shared" si="12"/>
        <v>0</v>
      </c>
      <c r="AJ46" s="15">
        <f t="shared" si="12"/>
        <v>0</v>
      </c>
      <c r="AK46" s="15">
        <f t="shared" si="12"/>
        <v>0</v>
      </c>
      <c r="AL46" s="15">
        <f t="shared" si="12"/>
        <v>0</v>
      </c>
      <c r="AM46" s="15">
        <f t="shared" si="12"/>
        <v>0</v>
      </c>
      <c r="AN46" s="15">
        <f t="shared" si="12"/>
        <v>0</v>
      </c>
      <c r="AO46" s="15">
        <f t="shared" si="12"/>
        <v>0</v>
      </c>
      <c r="AP46" s="15">
        <f t="shared" si="12"/>
        <v>0</v>
      </c>
      <c r="AQ46" s="15">
        <f t="shared" si="12"/>
        <v>0</v>
      </c>
      <c r="AR46" s="15">
        <f t="shared" si="12"/>
        <v>0</v>
      </c>
      <c r="AS46" s="15">
        <f t="shared" si="12"/>
        <v>0</v>
      </c>
      <c r="AT46" s="15">
        <f t="shared" si="12"/>
        <v>0</v>
      </c>
      <c r="AU46" s="15">
        <f t="shared" si="12"/>
        <v>0</v>
      </c>
      <c r="AV46" s="15">
        <f t="shared" si="12"/>
        <v>0</v>
      </c>
      <c r="AW46" s="15">
        <f t="shared" si="12"/>
        <v>0</v>
      </c>
      <c r="AX46" s="15">
        <f t="shared" si="12"/>
        <v>0</v>
      </c>
      <c r="AY46" s="15">
        <f t="shared" si="12"/>
        <v>0</v>
      </c>
      <c r="AZ46" s="15">
        <f t="shared" si="12"/>
        <v>0</v>
      </c>
      <c r="BA46" s="15">
        <f t="shared" si="12"/>
        <v>0</v>
      </c>
      <c r="BB46" s="15">
        <f t="shared" si="12"/>
        <v>0</v>
      </c>
      <c r="BC46" s="15">
        <f t="shared" si="12"/>
        <v>0</v>
      </c>
      <c r="BD46" s="15">
        <f t="shared" si="12"/>
        <v>0</v>
      </c>
      <c r="BE46" s="15">
        <f t="shared" si="12"/>
        <v>0</v>
      </c>
      <c r="BF46" s="15">
        <f t="shared" si="12"/>
        <v>0</v>
      </c>
      <c r="BG46" s="15">
        <f t="shared" si="12"/>
        <v>0</v>
      </c>
      <c r="BH46" s="15">
        <f t="shared" si="12"/>
        <v>0</v>
      </c>
      <c r="BI46" s="15">
        <f t="shared" si="12"/>
        <v>0</v>
      </c>
      <c r="BJ46" s="15">
        <f t="shared" si="12"/>
        <v>0</v>
      </c>
      <c r="BK46" s="15">
        <f t="shared" si="12"/>
        <v>0</v>
      </c>
      <c r="BL46" s="15">
        <f t="shared" si="12"/>
        <v>0</v>
      </c>
      <c r="BM46" s="15">
        <f t="shared" si="12"/>
        <v>0</v>
      </c>
      <c r="BN46" s="15">
        <f t="shared" si="12"/>
        <v>0</v>
      </c>
      <c r="BO46" s="15">
        <f t="shared" si="12"/>
        <v>0</v>
      </c>
      <c r="BP46" s="15">
        <f t="shared" si="12"/>
        <v>0</v>
      </c>
      <c r="BQ46" s="15">
        <f aca="true" t="shared" si="13" ref="BQ46:CK46">BQ47+BQ48+BQ49+BQ50+BQ51+BQ52</f>
        <v>0</v>
      </c>
      <c r="BR46" s="15">
        <f t="shared" si="13"/>
        <v>0</v>
      </c>
      <c r="BS46" s="15">
        <f t="shared" si="13"/>
        <v>0</v>
      </c>
      <c r="BT46" s="15">
        <f t="shared" si="13"/>
        <v>0</v>
      </c>
      <c r="BU46" s="15">
        <f t="shared" si="13"/>
        <v>0</v>
      </c>
      <c r="BV46" s="15">
        <f t="shared" si="13"/>
        <v>0</v>
      </c>
      <c r="BW46" s="15">
        <f t="shared" si="13"/>
        <v>0</v>
      </c>
      <c r="BX46" s="15">
        <f t="shared" si="13"/>
        <v>0</v>
      </c>
      <c r="BY46" s="15">
        <f t="shared" si="13"/>
        <v>2.5540886666666665</v>
      </c>
      <c r="BZ46" s="15">
        <f t="shared" si="13"/>
        <v>2.7600000000000002</v>
      </c>
      <c r="CA46" s="15">
        <f t="shared" si="13"/>
        <v>0</v>
      </c>
      <c r="CB46" s="15">
        <f t="shared" si="13"/>
        <v>0</v>
      </c>
      <c r="CC46" s="15">
        <f t="shared" si="13"/>
        <v>0</v>
      </c>
      <c r="CD46" s="15">
        <f t="shared" si="13"/>
        <v>0</v>
      </c>
      <c r="CE46" s="15">
        <f t="shared" si="13"/>
        <v>0</v>
      </c>
      <c r="CF46" s="15">
        <f>CF47+CF48+CF49+CF50+CF51+CF52</f>
        <v>2.5540886666666665</v>
      </c>
      <c r="CG46" s="15">
        <f t="shared" si="13"/>
        <v>2.7600000000000002</v>
      </c>
      <c r="CH46" s="15">
        <f t="shared" si="13"/>
        <v>0</v>
      </c>
      <c r="CI46" s="15">
        <f t="shared" si="13"/>
        <v>0</v>
      </c>
      <c r="CJ46" s="15">
        <f t="shared" si="13"/>
        <v>0</v>
      </c>
      <c r="CK46" s="15">
        <f t="shared" si="13"/>
        <v>0</v>
      </c>
      <c r="CL46" s="15"/>
    </row>
    <row r="47" spans="1:90" ht="33" customHeight="1">
      <c r="A47" s="13" t="s">
        <v>163</v>
      </c>
      <c r="B47" s="14" t="s">
        <v>550</v>
      </c>
      <c r="C47" s="13" t="s">
        <v>119</v>
      </c>
      <c r="D47" s="15">
        <v>0.2916666666666667</v>
      </c>
      <c r="E47" s="15">
        <v>0.16579333000000002</v>
      </c>
      <c r="F47" s="15">
        <v>0</v>
      </c>
      <c r="G47" s="15">
        <v>0.2916666666666667</v>
      </c>
      <c r="H47" s="15">
        <v>0.25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0.132634664</v>
      </c>
      <c r="V47" s="15">
        <v>0.25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0.17475825999999997</v>
      </c>
      <c r="AC47" s="15">
        <v>0.25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  <c r="BJ47" s="15">
        <v>0</v>
      </c>
      <c r="BK47" s="15">
        <v>0</v>
      </c>
      <c r="BL47" s="15">
        <v>0</v>
      </c>
      <c r="BM47" s="15">
        <v>0</v>
      </c>
      <c r="BN47" s="15">
        <v>0</v>
      </c>
      <c r="BO47" s="15">
        <v>0</v>
      </c>
      <c r="BP47" s="15">
        <v>0</v>
      </c>
      <c r="BQ47" s="15">
        <v>0</v>
      </c>
      <c r="BR47" s="15">
        <v>0</v>
      </c>
      <c r="BS47" s="15">
        <v>0</v>
      </c>
      <c r="BT47" s="15">
        <v>0</v>
      </c>
      <c r="BU47" s="15">
        <v>0</v>
      </c>
      <c r="BV47" s="15">
        <v>0</v>
      </c>
      <c r="BW47" s="15">
        <v>0</v>
      </c>
      <c r="BX47" s="15">
        <v>0</v>
      </c>
      <c r="BY47" s="15">
        <f aca="true" t="shared" si="14" ref="BY47:CE52">G47+U47+AI47+AW47+BK47</f>
        <v>0.4243013306666667</v>
      </c>
      <c r="BZ47" s="15">
        <f t="shared" si="14"/>
        <v>0.5</v>
      </c>
      <c r="CA47" s="15">
        <f t="shared" si="14"/>
        <v>0</v>
      </c>
      <c r="CB47" s="15">
        <f t="shared" si="14"/>
        <v>0</v>
      </c>
      <c r="CC47" s="15">
        <f t="shared" si="14"/>
        <v>0</v>
      </c>
      <c r="CD47" s="15">
        <f t="shared" si="14"/>
        <v>0</v>
      </c>
      <c r="CE47" s="15">
        <f t="shared" si="14"/>
        <v>0</v>
      </c>
      <c r="CF47" s="15">
        <f aca="true" t="shared" si="15" ref="CF47:CK52">G47+U47+AI47+BD47+BR47</f>
        <v>0.4243013306666667</v>
      </c>
      <c r="CG47" s="15">
        <f t="shared" si="15"/>
        <v>0.5</v>
      </c>
      <c r="CH47" s="15">
        <f t="shared" si="15"/>
        <v>0</v>
      </c>
      <c r="CI47" s="15">
        <f t="shared" si="15"/>
        <v>0</v>
      </c>
      <c r="CJ47" s="15">
        <f t="shared" si="15"/>
        <v>0</v>
      </c>
      <c r="CK47" s="15">
        <f t="shared" si="15"/>
        <v>0</v>
      </c>
      <c r="CL47" s="15"/>
    </row>
    <row r="48" spans="1:90" ht="38.25" customHeight="1">
      <c r="A48" s="13" t="s">
        <v>163</v>
      </c>
      <c r="B48" s="14" t="s">
        <v>551</v>
      </c>
      <c r="C48" s="13" t="s">
        <v>120</v>
      </c>
      <c r="D48" s="15">
        <v>0.25</v>
      </c>
      <c r="E48" s="15">
        <v>0.1307525</v>
      </c>
      <c r="F48" s="15">
        <v>0</v>
      </c>
      <c r="G48" s="15">
        <v>0.25</v>
      </c>
      <c r="H48" s="15">
        <v>0.16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0.104602</v>
      </c>
      <c r="V48" s="15">
        <v>0.16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0.14036976</v>
      </c>
      <c r="AC48" s="15">
        <v>0.16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  <c r="BJ48" s="15">
        <v>0</v>
      </c>
      <c r="BK48" s="15">
        <v>0</v>
      </c>
      <c r="BL48" s="15">
        <v>0</v>
      </c>
      <c r="BM48" s="15">
        <v>0</v>
      </c>
      <c r="BN48" s="15">
        <v>0</v>
      </c>
      <c r="BO48" s="15">
        <v>0</v>
      </c>
      <c r="BP48" s="15">
        <v>0</v>
      </c>
      <c r="BQ48" s="15">
        <v>0</v>
      </c>
      <c r="BR48" s="15">
        <v>0</v>
      </c>
      <c r="BS48" s="15">
        <v>0</v>
      </c>
      <c r="BT48" s="15">
        <v>0</v>
      </c>
      <c r="BU48" s="15">
        <v>0</v>
      </c>
      <c r="BV48" s="15">
        <v>0</v>
      </c>
      <c r="BW48" s="15">
        <v>0</v>
      </c>
      <c r="BX48" s="15">
        <v>0</v>
      </c>
      <c r="BY48" s="15">
        <f t="shared" si="14"/>
        <v>0.354602</v>
      </c>
      <c r="BZ48" s="15">
        <f t="shared" si="14"/>
        <v>0.32</v>
      </c>
      <c r="CA48" s="15">
        <f t="shared" si="14"/>
        <v>0</v>
      </c>
      <c r="CB48" s="15">
        <f t="shared" si="14"/>
        <v>0</v>
      </c>
      <c r="CC48" s="15">
        <f t="shared" si="14"/>
        <v>0</v>
      </c>
      <c r="CD48" s="15">
        <f t="shared" si="14"/>
        <v>0</v>
      </c>
      <c r="CE48" s="15">
        <f t="shared" si="14"/>
        <v>0</v>
      </c>
      <c r="CF48" s="15">
        <f t="shared" si="15"/>
        <v>0.354602</v>
      </c>
      <c r="CG48" s="15">
        <f t="shared" si="15"/>
        <v>0.32</v>
      </c>
      <c r="CH48" s="15">
        <f t="shared" si="15"/>
        <v>0</v>
      </c>
      <c r="CI48" s="15">
        <f t="shared" si="15"/>
        <v>0</v>
      </c>
      <c r="CJ48" s="15">
        <f t="shared" si="15"/>
        <v>0</v>
      </c>
      <c r="CK48" s="15">
        <f t="shared" si="15"/>
        <v>0</v>
      </c>
      <c r="CL48" s="15"/>
    </row>
    <row r="49" spans="1:90" ht="43.5" customHeight="1">
      <c r="A49" s="13" t="s">
        <v>163</v>
      </c>
      <c r="B49" s="14" t="s">
        <v>529</v>
      </c>
      <c r="C49" s="13" t="s">
        <v>121</v>
      </c>
      <c r="D49" s="15">
        <v>0.25</v>
      </c>
      <c r="E49" s="15">
        <v>0.1307525</v>
      </c>
      <c r="F49" s="15">
        <v>0</v>
      </c>
      <c r="G49" s="15">
        <v>0.25</v>
      </c>
      <c r="H49" s="15">
        <v>0.16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0.104602</v>
      </c>
      <c r="V49" s="15">
        <v>0.16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0.13892105999999999</v>
      </c>
      <c r="AC49" s="15">
        <v>0.16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  <c r="BJ49" s="15">
        <v>0</v>
      </c>
      <c r="BK49" s="15">
        <v>0</v>
      </c>
      <c r="BL49" s="15">
        <v>0</v>
      </c>
      <c r="BM49" s="15">
        <v>0</v>
      </c>
      <c r="BN49" s="15">
        <v>0</v>
      </c>
      <c r="BO49" s="15">
        <v>0</v>
      </c>
      <c r="BP49" s="15">
        <v>0</v>
      </c>
      <c r="BQ49" s="15">
        <v>0</v>
      </c>
      <c r="BR49" s="15">
        <v>0</v>
      </c>
      <c r="BS49" s="15">
        <v>0</v>
      </c>
      <c r="BT49" s="15">
        <v>0</v>
      </c>
      <c r="BU49" s="15">
        <v>0</v>
      </c>
      <c r="BV49" s="15">
        <v>0</v>
      </c>
      <c r="BW49" s="15">
        <v>0</v>
      </c>
      <c r="BX49" s="15">
        <v>0</v>
      </c>
      <c r="BY49" s="15">
        <f t="shared" si="14"/>
        <v>0.354602</v>
      </c>
      <c r="BZ49" s="15">
        <f t="shared" si="14"/>
        <v>0.32</v>
      </c>
      <c r="CA49" s="15">
        <f t="shared" si="14"/>
        <v>0</v>
      </c>
      <c r="CB49" s="15">
        <f t="shared" si="14"/>
        <v>0</v>
      </c>
      <c r="CC49" s="15">
        <f t="shared" si="14"/>
        <v>0</v>
      </c>
      <c r="CD49" s="15">
        <f t="shared" si="14"/>
        <v>0</v>
      </c>
      <c r="CE49" s="15">
        <f t="shared" si="14"/>
        <v>0</v>
      </c>
      <c r="CF49" s="15">
        <f t="shared" si="15"/>
        <v>0.354602</v>
      </c>
      <c r="CG49" s="15">
        <f t="shared" si="15"/>
        <v>0.32</v>
      </c>
      <c r="CH49" s="15">
        <f t="shared" si="15"/>
        <v>0</v>
      </c>
      <c r="CI49" s="15">
        <f t="shared" si="15"/>
        <v>0</v>
      </c>
      <c r="CJ49" s="15">
        <f t="shared" si="15"/>
        <v>0</v>
      </c>
      <c r="CK49" s="15">
        <f t="shared" si="15"/>
        <v>0</v>
      </c>
      <c r="CL49" s="15"/>
    </row>
    <row r="50" spans="1:90" ht="39" customHeight="1">
      <c r="A50" s="13" t="s">
        <v>163</v>
      </c>
      <c r="B50" s="17" t="s">
        <v>553</v>
      </c>
      <c r="C50" s="13" t="s">
        <v>122</v>
      </c>
      <c r="D50" s="15">
        <v>0.25</v>
      </c>
      <c r="E50" s="15">
        <v>0.13121917</v>
      </c>
      <c r="F50" s="15">
        <v>0</v>
      </c>
      <c r="G50" s="15">
        <v>0.25</v>
      </c>
      <c r="H50" s="15">
        <v>0.16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0.104975336</v>
      </c>
      <c r="V50" s="15">
        <v>0.16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0.14256564000000002</v>
      </c>
      <c r="AC50" s="15">
        <v>0.16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  <c r="BJ50" s="15">
        <v>0</v>
      </c>
      <c r="BK50" s="15">
        <v>0</v>
      </c>
      <c r="BL50" s="15">
        <v>0</v>
      </c>
      <c r="BM50" s="15">
        <v>0</v>
      </c>
      <c r="BN50" s="15">
        <v>0</v>
      </c>
      <c r="BO50" s="15">
        <v>0</v>
      </c>
      <c r="BP50" s="15">
        <v>0</v>
      </c>
      <c r="BQ50" s="15">
        <v>0</v>
      </c>
      <c r="BR50" s="15">
        <v>0</v>
      </c>
      <c r="BS50" s="15">
        <v>0</v>
      </c>
      <c r="BT50" s="15">
        <v>0</v>
      </c>
      <c r="BU50" s="15">
        <v>0</v>
      </c>
      <c r="BV50" s="15">
        <v>0</v>
      </c>
      <c r="BW50" s="15">
        <v>0</v>
      </c>
      <c r="BX50" s="15">
        <v>0</v>
      </c>
      <c r="BY50" s="15">
        <f t="shared" si="14"/>
        <v>0.354975336</v>
      </c>
      <c r="BZ50" s="15">
        <f t="shared" si="14"/>
        <v>0.32</v>
      </c>
      <c r="CA50" s="15">
        <f t="shared" si="14"/>
        <v>0</v>
      </c>
      <c r="CB50" s="15">
        <f t="shared" si="14"/>
        <v>0</v>
      </c>
      <c r="CC50" s="15">
        <f t="shared" si="14"/>
        <v>0</v>
      </c>
      <c r="CD50" s="15">
        <f t="shared" si="14"/>
        <v>0</v>
      </c>
      <c r="CE50" s="15">
        <f t="shared" si="14"/>
        <v>0</v>
      </c>
      <c r="CF50" s="15">
        <f t="shared" si="15"/>
        <v>0.354975336</v>
      </c>
      <c r="CG50" s="15">
        <f t="shared" si="15"/>
        <v>0.32</v>
      </c>
      <c r="CH50" s="15">
        <f t="shared" si="15"/>
        <v>0</v>
      </c>
      <c r="CI50" s="15">
        <f t="shared" si="15"/>
        <v>0</v>
      </c>
      <c r="CJ50" s="15">
        <f t="shared" si="15"/>
        <v>0</v>
      </c>
      <c r="CK50" s="15">
        <f t="shared" si="15"/>
        <v>0</v>
      </c>
      <c r="CL50" s="15"/>
    </row>
    <row r="51" spans="1:90" ht="29.25" customHeight="1">
      <c r="A51" s="13" t="s">
        <v>163</v>
      </c>
      <c r="B51" s="58" t="s">
        <v>557</v>
      </c>
      <c r="C51" s="13" t="s">
        <v>123</v>
      </c>
      <c r="D51" s="15">
        <v>0.478</v>
      </c>
      <c r="E51" s="15">
        <v>0.20371667</v>
      </c>
      <c r="F51" s="15">
        <v>0</v>
      </c>
      <c r="G51" s="15">
        <v>0.478</v>
      </c>
      <c r="H51" s="15">
        <v>0.4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0.162973336</v>
      </c>
      <c r="V51" s="15">
        <v>0.4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0.21346513</v>
      </c>
      <c r="AC51" s="15">
        <v>0.4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  <c r="BJ51" s="15">
        <v>0</v>
      </c>
      <c r="BK51" s="15">
        <v>0</v>
      </c>
      <c r="BL51" s="15">
        <v>0</v>
      </c>
      <c r="BM51" s="15">
        <v>0</v>
      </c>
      <c r="BN51" s="15">
        <v>0</v>
      </c>
      <c r="BO51" s="15">
        <v>0</v>
      </c>
      <c r="BP51" s="15">
        <v>0</v>
      </c>
      <c r="BQ51" s="15">
        <v>0</v>
      </c>
      <c r="BR51" s="15">
        <v>0</v>
      </c>
      <c r="BS51" s="15">
        <v>0</v>
      </c>
      <c r="BT51" s="15">
        <v>0</v>
      </c>
      <c r="BU51" s="15">
        <v>0</v>
      </c>
      <c r="BV51" s="15">
        <v>0</v>
      </c>
      <c r="BW51" s="15">
        <v>0</v>
      </c>
      <c r="BX51" s="15">
        <v>0</v>
      </c>
      <c r="BY51" s="15">
        <f t="shared" si="14"/>
        <v>0.640973336</v>
      </c>
      <c r="BZ51" s="15">
        <f t="shared" si="14"/>
        <v>0.8</v>
      </c>
      <c r="CA51" s="15">
        <f t="shared" si="14"/>
        <v>0</v>
      </c>
      <c r="CB51" s="15">
        <f t="shared" si="14"/>
        <v>0</v>
      </c>
      <c r="CC51" s="15">
        <f t="shared" si="14"/>
        <v>0</v>
      </c>
      <c r="CD51" s="15">
        <f t="shared" si="14"/>
        <v>0</v>
      </c>
      <c r="CE51" s="15">
        <f t="shared" si="14"/>
        <v>0</v>
      </c>
      <c r="CF51" s="15">
        <f t="shared" si="15"/>
        <v>0.640973336</v>
      </c>
      <c r="CG51" s="15">
        <f t="shared" si="15"/>
        <v>0.8</v>
      </c>
      <c r="CH51" s="15">
        <f t="shared" si="15"/>
        <v>0</v>
      </c>
      <c r="CI51" s="15">
        <f t="shared" si="15"/>
        <v>0</v>
      </c>
      <c r="CJ51" s="15">
        <f t="shared" si="15"/>
        <v>0</v>
      </c>
      <c r="CK51" s="15">
        <f t="shared" si="15"/>
        <v>0</v>
      </c>
      <c r="CL51" s="15"/>
    </row>
    <row r="52" spans="1:90" ht="39" customHeight="1">
      <c r="A52" s="13" t="s">
        <v>163</v>
      </c>
      <c r="B52" s="18" t="s">
        <v>555</v>
      </c>
      <c r="C52" s="13" t="s">
        <v>124</v>
      </c>
      <c r="D52" s="15">
        <v>0.292</v>
      </c>
      <c r="E52" s="15">
        <v>0.16579333000000002</v>
      </c>
      <c r="F52" s="15">
        <v>0</v>
      </c>
      <c r="G52" s="15">
        <v>0.292</v>
      </c>
      <c r="H52" s="15">
        <v>0.25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0.132634664</v>
      </c>
      <c r="V52" s="15">
        <v>0.25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0.17521853999999998</v>
      </c>
      <c r="AC52" s="15">
        <v>0.25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  <c r="BJ52" s="15">
        <v>0</v>
      </c>
      <c r="BK52" s="15">
        <v>0</v>
      </c>
      <c r="BL52" s="15">
        <v>0</v>
      </c>
      <c r="BM52" s="15">
        <v>0</v>
      </c>
      <c r="BN52" s="15">
        <v>0</v>
      </c>
      <c r="BO52" s="15">
        <v>0</v>
      </c>
      <c r="BP52" s="15">
        <v>0</v>
      </c>
      <c r="BQ52" s="15">
        <v>0</v>
      </c>
      <c r="BR52" s="15">
        <v>0</v>
      </c>
      <c r="BS52" s="15">
        <v>0</v>
      </c>
      <c r="BT52" s="15">
        <v>0</v>
      </c>
      <c r="BU52" s="15">
        <v>0</v>
      </c>
      <c r="BV52" s="15">
        <v>0</v>
      </c>
      <c r="BW52" s="15">
        <v>0</v>
      </c>
      <c r="BX52" s="15">
        <v>0</v>
      </c>
      <c r="BY52" s="15">
        <f t="shared" si="14"/>
        <v>0.424634664</v>
      </c>
      <c r="BZ52" s="15">
        <f t="shared" si="14"/>
        <v>0.5</v>
      </c>
      <c r="CA52" s="15">
        <f t="shared" si="14"/>
        <v>0</v>
      </c>
      <c r="CB52" s="15">
        <f t="shared" si="14"/>
        <v>0</v>
      </c>
      <c r="CC52" s="15">
        <f t="shared" si="14"/>
        <v>0</v>
      </c>
      <c r="CD52" s="15">
        <f t="shared" si="14"/>
        <v>0</v>
      </c>
      <c r="CE52" s="15">
        <f t="shared" si="14"/>
        <v>0</v>
      </c>
      <c r="CF52" s="15">
        <f t="shared" si="15"/>
        <v>0.424634664</v>
      </c>
      <c r="CG52" s="15">
        <f t="shared" si="15"/>
        <v>0.5</v>
      </c>
      <c r="CH52" s="15">
        <f t="shared" si="15"/>
        <v>0</v>
      </c>
      <c r="CI52" s="15">
        <f t="shared" si="15"/>
        <v>0</v>
      </c>
      <c r="CJ52" s="15">
        <f t="shared" si="15"/>
        <v>0</v>
      </c>
      <c r="CK52" s="15">
        <f t="shared" si="15"/>
        <v>0</v>
      </c>
      <c r="CL52" s="15"/>
    </row>
    <row r="53" spans="1:90" ht="25.5">
      <c r="A53" s="13" t="s">
        <v>164</v>
      </c>
      <c r="B53" s="14" t="s">
        <v>93</v>
      </c>
      <c r="C53" s="13" t="s">
        <v>58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  <c r="BJ53" s="15">
        <v>0</v>
      </c>
      <c r="BK53" s="15">
        <v>0</v>
      </c>
      <c r="BL53" s="15">
        <v>0</v>
      </c>
      <c r="BM53" s="15">
        <v>0</v>
      </c>
      <c r="BN53" s="15">
        <v>0</v>
      </c>
      <c r="BO53" s="15">
        <v>0</v>
      </c>
      <c r="BP53" s="15">
        <v>0</v>
      </c>
      <c r="BQ53" s="15">
        <v>0</v>
      </c>
      <c r="BR53" s="15">
        <v>0</v>
      </c>
      <c r="BS53" s="15">
        <v>0</v>
      </c>
      <c r="BT53" s="15">
        <v>0</v>
      </c>
      <c r="BU53" s="15">
        <v>0</v>
      </c>
      <c r="BV53" s="15">
        <v>0</v>
      </c>
      <c r="BW53" s="15">
        <v>0</v>
      </c>
      <c r="BX53" s="15">
        <v>0</v>
      </c>
      <c r="BY53" s="15">
        <v>0</v>
      </c>
      <c r="BZ53" s="15">
        <v>0</v>
      </c>
      <c r="CA53" s="15">
        <v>0</v>
      </c>
      <c r="CB53" s="15">
        <v>0</v>
      </c>
      <c r="CC53" s="15">
        <v>0</v>
      </c>
      <c r="CD53" s="15">
        <v>0</v>
      </c>
      <c r="CE53" s="15">
        <v>0</v>
      </c>
      <c r="CF53" s="15">
        <v>0</v>
      </c>
      <c r="CG53" s="15">
        <v>0</v>
      </c>
      <c r="CH53" s="15">
        <v>0</v>
      </c>
      <c r="CI53" s="15">
        <v>0</v>
      </c>
      <c r="CJ53" s="15">
        <v>0</v>
      </c>
      <c r="CK53" s="15">
        <v>0</v>
      </c>
      <c r="CL53" s="15"/>
    </row>
    <row r="54" spans="1:90" ht="25.5">
      <c r="A54" s="13" t="s">
        <v>80</v>
      </c>
      <c r="B54" s="14" t="s">
        <v>94</v>
      </c>
      <c r="C54" s="13" t="s">
        <v>58</v>
      </c>
      <c r="D54" s="15">
        <f>SUM(D55)</f>
        <v>9.608999999999998</v>
      </c>
      <c r="E54" s="15">
        <f aca="true" t="shared" si="16" ref="E54:BP54">SUM(E55)</f>
        <v>32.560159</v>
      </c>
      <c r="F54" s="15">
        <f t="shared" si="16"/>
        <v>0</v>
      </c>
      <c r="G54" s="15">
        <f t="shared" si="16"/>
        <v>0.51</v>
      </c>
      <c r="H54" s="15">
        <f t="shared" si="16"/>
        <v>0</v>
      </c>
      <c r="I54" s="15">
        <f t="shared" si="16"/>
        <v>0</v>
      </c>
      <c r="J54" s="15">
        <f t="shared" si="16"/>
        <v>0</v>
      </c>
      <c r="K54" s="15">
        <f t="shared" si="16"/>
        <v>0</v>
      </c>
      <c r="L54" s="15">
        <f t="shared" si="16"/>
        <v>0</v>
      </c>
      <c r="M54" s="15">
        <f t="shared" si="16"/>
        <v>0</v>
      </c>
      <c r="N54" s="15">
        <f t="shared" si="16"/>
        <v>0.536993</v>
      </c>
      <c r="O54" s="15">
        <f t="shared" si="16"/>
        <v>0</v>
      </c>
      <c r="P54" s="15">
        <f t="shared" si="16"/>
        <v>0</v>
      </c>
      <c r="Q54" s="15">
        <f t="shared" si="16"/>
        <v>0</v>
      </c>
      <c r="R54" s="15">
        <f t="shared" si="16"/>
        <v>0</v>
      </c>
      <c r="S54" s="15">
        <f t="shared" si="16"/>
        <v>0</v>
      </c>
      <c r="T54" s="15">
        <f t="shared" si="16"/>
        <v>0</v>
      </c>
      <c r="U54" s="15">
        <f t="shared" si="16"/>
        <v>2.18666</v>
      </c>
      <c r="V54" s="15">
        <f t="shared" si="16"/>
        <v>0</v>
      </c>
      <c r="W54" s="15">
        <f t="shared" si="16"/>
        <v>0</v>
      </c>
      <c r="X54" s="15">
        <f t="shared" si="16"/>
        <v>0.911</v>
      </c>
      <c r="Y54" s="15">
        <f t="shared" si="16"/>
        <v>0</v>
      </c>
      <c r="Z54" s="15">
        <f t="shared" si="16"/>
        <v>0</v>
      </c>
      <c r="AA54" s="15">
        <f t="shared" si="16"/>
        <v>0</v>
      </c>
      <c r="AB54" s="15">
        <f t="shared" si="16"/>
        <v>2.01340788</v>
      </c>
      <c r="AC54" s="15">
        <f t="shared" si="16"/>
        <v>0</v>
      </c>
      <c r="AD54" s="15">
        <f t="shared" si="16"/>
        <v>0</v>
      </c>
      <c r="AE54" s="15">
        <f t="shared" si="16"/>
        <v>0.9864</v>
      </c>
      <c r="AF54" s="15">
        <f t="shared" si="16"/>
        <v>0</v>
      </c>
      <c r="AG54" s="15">
        <f t="shared" si="16"/>
        <v>0</v>
      </c>
      <c r="AH54" s="15">
        <f t="shared" si="16"/>
        <v>0</v>
      </c>
      <c r="AI54" s="15">
        <f t="shared" si="16"/>
        <v>3.3825</v>
      </c>
      <c r="AJ54" s="15">
        <f t="shared" si="16"/>
        <v>0</v>
      </c>
      <c r="AK54" s="15">
        <f t="shared" si="16"/>
        <v>0</v>
      </c>
      <c r="AL54" s="15">
        <f t="shared" si="16"/>
        <v>0.833</v>
      </c>
      <c r="AM54" s="15">
        <f t="shared" si="16"/>
        <v>0</v>
      </c>
      <c r="AN54" s="15">
        <f t="shared" si="16"/>
        <v>0</v>
      </c>
      <c r="AO54" s="15">
        <f t="shared" si="16"/>
        <v>0</v>
      </c>
      <c r="AP54" s="15">
        <f t="shared" si="16"/>
        <v>4.23479138</v>
      </c>
      <c r="AQ54" s="15">
        <f t="shared" si="16"/>
        <v>0</v>
      </c>
      <c r="AR54" s="15">
        <f t="shared" si="16"/>
        <v>0</v>
      </c>
      <c r="AS54" s="15">
        <f t="shared" si="16"/>
        <v>0.833</v>
      </c>
      <c r="AT54" s="15">
        <f t="shared" si="16"/>
        <v>0</v>
      </c>
      <c r="AU54" s="15">
        <f t="shared" si="16"/>
        <v>0</v>
      </c>
      <c r="AV54" s="15">
        <f t="shared" si="16"/>
        <v>0</v>
      </c>
      <c r="AW54" s="15">
        <f t="shared" si="16"/>
        <v>3.535834</v>
      </c>
      <c r="AX54" s="15">
        <f t="shared" si="16"/>
        <v>0</v>
      </c>
      <c r="AY54" s="15">
        <f t="shared" si="16"/>
        <v>0</v>
      </c>
      <c r="AZ54" s="15">
        <f t="shared" si="16"/>
        <v>1.2856</v>
      </c>
      <c r="BA54" s="15">
        <f t="shared" si="16"/>
        <v>0</v>
      </c>
      <c r="BB54" s="15">
        <f t="shared" si="16"/>
        <v>0</v>
      </c>
      <c r="BC54" s="15">
        <f t="shared" si="16"/>
        <v>0</v>
      </c>
      <c r="BD54" s="15">
        <f t="shared" si="16"/>
        <v>3.525</v>
      </c>
      <c r="BE54" s="15">
        <f t="shared" si="16"/>
        <v>0</v>
      </c>
      <c r="BF54" s="15">
        <f t="shared" si="16"/>
        <v>0</v>
      </c>
      <c r="BG54" s="15">
        <f t="shared" si="16"/>
        <v>1.0582</v>
      </c>
      <c r="BH54" s="15">
        <f t="shared" si="16"/>
        <v>0</v>
      </c>
      <c r="BI54" s="15">
        <f t="shared" si="16"/>
        <v>0</v>
      </c>
      <c r="BJ54" s="15">
        <f t="shared" si="16"/>
        <v>0</v>
      </c>
      <c r="BK54" s="15">
        <f t="shared" si="16"/>
        <v>3.485001</v>
      </c>
      <c r="BL54" s="15">
        <f t="shared" si="16"/>
        <v>0</v>
      </c>
      <c r="BM54" s="15">
        <f t="shared" si="16"/>
        <v>0</v>
      </c>
      <c r="BN54" s="15">
        <f t="shared" si="16"/>
        <v>0</v>
      </c>
      <c r="BO54" s="15">
        <f t="shared" si="16"/>
        <v>0</v>
      </c>
      <c r="BP54" s="15">
        <f t="shared" si="16"/>
        <v>0</v>
      </c>
      <c r="BQ54" s="15">
        <f aca="true" t="shared" si="17" ref="BQ54:CK54">SUM(BQ55)</f>
        <v>0</v>
      </c>
      <c r="BR54" s="15">
        <f t="shared" si="17"/>
        <v>3.485</v>
      </c>
      <c r="BS54" s="15">
        <f t="shared" si="17"/>
        <v>0</v>
      </c>
      <c r="BT54" s="15">
        <f t="shared" si="17"/>
        <v>0</v>
      </c>
      <c r="BU54" s="15">
        <f t="shared" si="17"/>
        <v>1.055</v>
      </c>
      <c r="BV54" s="15">
        <f t="shared" si="17"/>
        <v>0</v>
      </c>
      <c r="BW54" s="15">
        <f t="shared" si="17"/>
        <v>0</v>
      </c>
      <c r="BX54" s="15">
        <f t="shared" si="17"/>
        <v>0</v>
      </c>
      <c r="BY54" s="15">
        <f t="shared" si="17"/>
        <v>13.099995</v>
      </c>
      <c r="BZ54" s="15">
        <f t="shared" si="17"/>
        <v>0</v>
      </c>
      <c r="CA54" s="15">
        <f t="shared" si="17"/>
        <v>0</v>
      </c>
      <c r="CB54" s="15">
        <f t="shared" si="17"/>
        <v>3.0296000000000003</v>
      </c>
      <c r="CC54" s="15">
        <f t="shared" si="17"/>
        <v>0</v>
      </c>
      <c r="CD54" s="15">
        <f t="shared" si="17"/>
        <v>0</v>
      </c>
      <c r="CE54" s="15">
        <f t="shared" si="17"/>
        <v>0</v>
      </c>
      <c r="CF54" s="15">
        <f t="shared" si="17"/>
        <v>13.08916</v>
      </c>
      <c r="CG54" s="15">
        <f t="shared" si="17"/>
        <v>0</v>
      </c>
      <c r="CH54" s="15">
        <f t="shared" si="17"/>
        <v>0</v>
      </c>
      <c r="CI54" s="15">
        <f t="shared" si="17"/>
        <v>3.8572</v>
      </c>
      <c r="CJ54" s="15">
        <f t="shared" si="17"/>
        <v>0</v>
      </c>
      <c r="CK54" s="15">
        <f t="shared" si="17"/>
        <v>0</v>
      </c>
      <c r="CL54" s="15"/>
    </row>
    <row r="55" spans="1:90" ht="15.75">
      <c r="A55" s="13" t="s">
        <v>165</v>
      </c>
      <c r="B55" s="14" t="s">
        <v>60</v>
      </c>
      <c r="C55" s="13" t="s">
        <v>58</v>
      </c>
      <c r="D55" s="15">
        <f>SUM(D56:D61)</f>
        <v>9.608999999999998</v>
      </c>
      <c r="E55" s="15">
        <f>SUM(E56:E60)</f>
        <v>32.560159</v>
      </c>
      <c r="F55" s="15">
        <f aca="true" t="shared" si="18" ref="F55:BQ55">SUM(F56:F60)</f>
        <v>0</v>
      </c>
      <c r="G55" s="15">
        <f t="shared" si="18"/>
        <v>0.51</v>
      </c>
      <c r="H55" s="15">
        <f t="shared" si="18"/>
        <v>0</v>
      </c>
      <c r="I55" s="15">
        <f t="shared" si="18"/>
        <v>0</v>
      </c>
      <c r="J55" s="15">
        <f t="shared" si="18"/>
        <v>0</v>
      </c>
      <c r="K55" s="15">
        <f t="shared" si="18"/>
        <v>0</v>
      </c>
      <c r="L55" s="15">
        <f t="shared" si="18"/>
        <v>0</v>
      </c>
      <c r="M55" s="15">
        <f t="shared" si="18"/>
        <v>0</v>
      </c>
      <c r="N55" s="15">
        <f t="shared" si="18"/>
        <v>0.536993</v>
      </c>
      <c r="O55" s="15">
        <f t="shared" si="18"/>
        <v>0</v>
      </c>
      <c r="P55" s="15">
        <f t="shared" si="18"/>
        <v>0</v>
      </c>
      <c r="Q55" s="15">
        <f t="shared" si="18"/>
        <v>0</v>
      </c>
      <c r="R55" s="15">
        <f t="shared" si="18"/>
        <v>0</v>
      </c>
      <c r="S55" s="15">
        <f t="shared" si="18"/>
        <v>0</v>
      </c>
      <c r="T55" s="15">
        <f t="shared" si="18"/>
        <v>0</v>
      </c>
      <c r="U55" s="15">
        <f t="shared" si="18"/>
        <v>2.18666</v>
      </c>
      <c r="V55" s="15">
        <f t="shared" si="18"/>
        <v>0</v>
      </c>
      <c r="W55" s="15">
        <f t="shared" si="18"/>
        <v>0</v>
      </c>
      <c r="X55" s="15">
        <f t="shared" si="18"/>
        <v>0.911</v>
      </c>
      <c r="Y55" s="15">
        <f t="shared" si="18"/>
        <v>0</v>
      </c>
      <c r="Z55" s="15">
        <f t="shared" si="18"/>
        <v>0</v>
      </c>
      <c r="AA55" s="15">
        <f t="shared" si="18"/>
        <v>0</v>
      </c>
      <c r="AB55" s="15">
        <f t="shared" si="18"/>
        <v>2.01340788</v>
      </c>
      <c r="AC55" s="15">
        <f t="shared" si="18"/>
        <v>0</v>
      </c>
      <c r="AD55" s="15">
        <f t="shared" si="18"/>
        <v>0</v>
      </c>
      <c r="AE55" s="15">
        <f t="shared" si="18"/>
        <v>0.9864</v>
      </c>
      <c r="AF55" s="15">
        <f t="shared" si="18"/>
        <v>0</v>
      </c>
      <c r="AG55" s="15">
        <f t="shared" si="18"/>
        <v>0</v>
      </c>
      <c r="AH55" s="15">
        <f t="shared" si="18"/>
        <v>0</v>
      </c>
      <c r="AI55" s="15">
        <f t="shared" si="18"/>
        <v>3.3825</v>
      </c>
      <c r="AJ55" s="15">
        <f t="shared" si="18"/>
        <v>0</v>
      </c>
      <c r="AK55" s="15">
        <f t="shared" si="18"/>
        <v>0</v>
      </c>
      <c r="AL55" s="15">
        <f t="shared" si="18"/>
        <v>0.833</v>
      </c>
      <c r="AM55" s="15">
        <f t="shared" si="18"/>
        <v>0</v>
      </c>
      <c r="AN55" s="15">
        <f t="shared" si="18"/>
        <v>0</v>
      </c>
      <c r="AO55" s="15">
        <f t="shared" si="18"/>
        <v>0</v>
      </c>
      <c r="AP55" s="15">
        <f t="shared" si="18"/>
        <v>4.23479138</v>
      </c>
      <c r="AQ55" s="15">
        <f t="shared" si="18"/>
        <v>0</v>
      </c>
      <c r="AR55" s="15">
        <f t="shared" si="18"/>
        <v>0</v>
      </c>
      <c r="AS55" s="15">
        <f t="shared" si="18"/>
        <v>0.833</v>
      </c>
      <c r="AT55" s="15">
        <f t="shared" si="18"/>
        <v>0</v>
      </c>
      <c r="AU55" s="15">
        <f t="shared" si="18"/>
        <v>0</v>
      </c>
      <c r="AV55" s="15">
        <f t="shared" si="18"/>
        <v>0</v>
      </c>
      <c r="AW55" s="15">
        <f t="shared" si="18"/>
        <v>3.535834</v>
      </c>
      <c r="AX55" s="15">
        <f t="shared" si="18"/>
        <v>0</v>
      </c>
      <c r="AY55" s="15">
        <f t="shared" si="18"/>
        <v>0</v>
      </c>
      <c r="AZ55" s="15">
        <f t="shared" si="18"/>
        <v>1.2856</v>
      </c>
      <c r="BA55" s="15">
        <f t="shared" si="18"/>
        <v>0</v>
      </c>
      <c r="BB55" s="15">
        <f t="shared" si="18"/>
        <v>0</v>
      </c>
      <c r="BC55" s="15">
        <f t="shared" si="18"/>
        <v>0</v>
      </c>
      <c r="BD55" s="15">
        <f t="shared" si="18"/>
        <v>3.525</v>
      </c>
      <c r="BE55" s="15">
        <f t="shared" si="18"/>
        <v>0</v>
      </c>
      <c r="BF55" s="15">
        <f t="shared" si="18"/>
        <v>0</v>
      </c>
      <c r="BG55" s="15">
        <f t="shared" si="18"/>
        <v>1.0582</v>
      </c>
      <c r="BH55" s="15">
        <f t="shared" si="18"/>
        <v>0</v>
      </c>
      <c r="BI55" s="15">
        <f t="shared" si="18"/>
        <v>0</v>
      </c>
      <c r="BJ55" s="15">
        <f t="shared" si="18"/>
        <v>0</v>
      </c>
      <c r="BK55" s="15">
        <f t="shared" si="18"/>
        <v>3.485001</v>
      </c>
      <c r="BL55" s="15">
        <f t="shared" si="18"/>
        <v>0</v>
      </c>
      <c r="BM55" s="15">
        <f t="shared" si="18"/>
        <v>0</v>
      </c>
      <c r="BN55" s="15">
        <f t="shared" si="18"/>
        <v>0</v>
      </c>
      <c r="BO55" s="15">
        <f t="shared" si="18"/>
        <v>0</v>
      </c>
      <c r="BP55" s="15">
        <f t="shared" si="18"/>
        <v>0</v>
      </c>
      <c r="BQ55" s="15">
        <f t="shared" si="18"/>
        <v>0</v>
      </c>
      <c r="BR55" s="15">
        <f aca="true" t="shared" si="19" ref="BR55:CK55">SUM(BR56:BR60)</f>
        <v>3.485</v>
      </c>
      <c r="BS55" s="15">
        <f t="shared" si="19"/>
        <v>0</v>
      </c>
      <c r="BT55" s="15">
        <f t="shared" si="19"/>
        <v>0</v>
      </c>
      <c r="BU55" s="15">
        <f t="shared" si="19"/>
        <v>1.055</v>
      </c>
      <c r="BV55" s="15">
        <f t="shared" si="19"/>
        <v>0</v>
      </c>
      <c r="BW55" s="15">
        <f t="shared" si="19"/>
        <v>0</v>
      </c>
      <c r="BX55" s="15">
        <f t="shared" si="19"/>
        <v>0</v>
      </c>
      <c r="BY55" s="15">
        <f t="shared" si="19"/>
        <v>13.099995</v>
      </c>
      <c r="BZ55" s="15">
        <f t="shared" si="19"/>
        <v>0</v>
      </c>
      <c r="CA55" s="15">
        <f t="shared" si="19"/>
        <v>0</v>
      </c>
      <c r="CB55" s="15">
        <f t="shared" si="19"/>
        <v>3.0296000000000003</v>
      </c>
      <c r="CC55" s="15">
        <f t="shared" si="19"/>
        <v>0</v>
      </c>
      <c r="CD55" s="15">
        <f t="shared" si="19"/>
        <v>0</v>
      </c>
      <c r="CE55" s="15">
        <f t="shared" si="19"/>
        <v>0</v>
      </c>
      <c r="CF55" s="15">
        <f t="shared" si="19"/>
        <v>13.08916</v>
      </c>
      <c r="CG55" s="15">
        <f t="shared" si="19"/>
        <v>0</v>
      </c>
      <c r="CH55" s="15">
        <f t="shared" si="19"/>
        <v>0</v>
      </c>
      <c r="CI55" s="15">
        <f t="shared" si="19"/>
        <v>3.8572</v>
      </c>
      <c r="CJ55" s="15">
        <f t="shared" si="19"/>
        <v>0</v>
      </c>
      <c r="CK55" s="15">
        <f t="shared" si="19"/>
        <v>0</v>
      </c>
      <c r="CL55" s="15"/>
    </row>
    <row r="56" spans="1:90" ht="33.75" customHeight="1">
      <c r="A56" s="13" t="s">
        <v>165</v>
      </c>
      <c r="B56" s="85" t="s">
        <v>191</v>
      </c>
      <c r="C56" s="21" t="s">
        <v>181</v>
      </c>
      <c r="D56" s="15">
        <v>0.51</v>
      </c>
      <c r="E56" s="15">
        <v>0.536993</v>
      </c>
      <c r="F56" s="15">
        <v>0</v>
      </c>
      <c r="G56" s="15">
        <v>0.51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0.536993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  <c r="BJ56" s="15">
        <v>0</v>
      </c>
      <c r="BK56" s="15">
        <v>0</v>
      </c>
      <c r="BL56" s="15">
        <v>0</v>
      </c>
      <c r="BM56" s="15">
        <v>0</v>
      </c>
      <c r="BN56" s="15">
        <v>0</v>
      </c>
      <c r="BO56" s="15">
        <v>0</v>
      </c>
      <c r="BP56" s="15">
        <v>0</v>
      </c>
      <c r="BQ56" s="15">
        <v>0</v>
      </c>
      <c r="BR56" s="15">
        <v>0</v>
      </c>
      <c r="BS56" s="15">
        <v>0</v>
      </c>
      <c r="BT56" s="15">
        <v>0</v>
      </c>
      <c r="BU56" s="15">
        <v>0</v>
      </c>
      <c r="BV56" s="15">
        <v>0</v>
      </c>
      <c r="BW56" s="15">
        <v>0</v>
      </c>
      <c r="BX56" s="15">
        <v>0</v>
      </c>
      <c r="BY56" s="15">
        <f aca="true" t="shared" si="20" ref="BY56:CE60">G56+U56+AI56+AW56+BK56</f>
        <v>0.51</v>
      </c>
      <c r="BZ56" s="15">
        <f t="shared" si="20"/>
        <v>0</v>
      </c>
      <c r="CA56" s="15">
        <f t="shared" si="20"/>
        <v>0</v>
      </c>
      <c r="CB56" s="15">
        <f t="shared" si="20"/>
        <v>0</v>
      </c>
      <c r="CC56" s="15">
        <f t="shared" si="20"/>
        <v>0</v>
      </c>
      <c r="CD56" s="15">
        <f t="shared" si="20"/>
        <v>0</v>
      </c>
      <c r="CE56" s="15">
        <f t="shared" si="20"/>
        <v>0</v>
      </c>
      <c r="CF56" s="15">
        <f aca="true" t="shared" si="21" ref="CF56:CK60">G56+U56+AI56+BD56+BR56</f>
        <v>0.51</v>
      </c>
      <c r="CG56" s="15">
        <f t="shared" si="21"/>
        <v>0</v>
      </c>
      <c r="CH56" s="15">
        <f t="shared" si="21"/>
        <v>0</v>
      </c>
      <c r="CI56" s="15">
        <f t="shared" si="21"/>
        <v>0</v>
      </c>
      <c r="CJ56" s="15">
        <f t="shared" si="21"/>
        <v>0</v>
      </c>
      <c r="CK56" s="15">
        <f t="shared" si="21"/>
        <v>0</v>
      </c>
      <c r="CL56" s="15"/>
    </row>
    <row r="57" spans="1:90" ht="29.25" customHeight="1">
      <c r="A57" s="13" t="s">
        <v>165</v>
      </c>
      <c r="B57" s="22" t="s">
        <v>192</v>
      </c>
      <c r="C57" s="21" t="s">
        <v>124</v>
      </c>
      <c r="D57" s="15">
        <v>8.495</v>
      </c>
      <c r="E57" s="15">
        <v>8.495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2.18666</v>
      </c>
      <c r="V57" s="15">
        <v>0</v>
      </c>
      <c r="W57" s="15">
        <v>0</v>
      </c>
      <c r="X57" s="15">
        <v>0.911</v>
      </c>
      <c r="Y57" s="15">
        <v>0</v>
      </c>
      <c r="Z57" s="15">
        <v>0</v>
      </c>
      <c r="AA57" s="15">
        <v>0</v>
      </c>
      <c r="AB57" s="15">
        <v>2.01340788</v>
      </c>
      <c r="AC57" s="15">
        <v>0</v>
      </c>
      <c r="AD57" s="15">
        <v>0</v>
      </c>
      <c r="AE57" s="15">
        <v>0.9864</v>
      </c>
      <c r="AF57" s="15">
        <v>0</v>
      </c>
      <c r="AG57" s="15">
        <v>0</v>
      </c>
      <c r="AH57" s="15">
        <v>0</v>
      </c>
      <c r="AI57" s="15">
        <v>3.3825</v>
      </c>
      <c r="AJ57" s="15">
        <v>0</v>
      </c>
      <c r="AK57" s="15">
        <v>0</v>
      </c>
      <c r="AL57" s="15">
        <v>0.833</v>
      </c>
      <c r="AM57" s="15">
        <v>0</v>
      </c>
      <c r="AN57" s="15">
        <v>0</v>
      </c>
      <c r="AO57" s="15">
        <v>0</v>
      </c>
      <c r="AP57" s="15">
        <v>4.23479138</v>
      </c>
      <c r="AQ57" s="15">
        <v>0</v>
      </c>
      <c r="AR57" s="15">
        <v>0</v>
      </c>
      <c r="AS57" s="15">
        <v>0.833</v>
      </c>
      <c r="AT57" s="15">
        <v>0</v>
      </c>
      <c r="AU57" s="15">
        <v>0</v>
      </c>
      <c r="AV57" s="15">
        <v>0</v>
      </c>
      <c r="AW57" s="15">
        <v>3.535834</v>
      </c>
      <c r="AX57" s="15">
        <v>0</v>
      </c>
      <c r="AY57" s="15">
        <v>0</v>
      </c>
      <c r="AZ57" s="15">
        <v>1.2856</v>
      </c>
      <c r="BA57" s="15">
        <v>0</v>
      </c>
      <c r="BB57" s="15">
        <v>0</v>
      </c>
      <c r="BC57" s="15">
        <v>0</v>
      </c>
      <c r="BD57" s="15">
        <v>0.9</v>
      </c>
      <c r="BE57" s="15">
        <v>0</v>
      </c>
      <c r="BF57" s="15">
        <v>0</v>
      </c>
      <c r="BG57" s="15">
        <v>0.3552</v>
      </c>
      <c r="BH57" s="15">
        <v>0</v>
      </c>
      <c r="BI57" s="15">
        <v>0</v>
      </c>
      <c r="BJ57" s="15">
        <v>0</v>
      </c>
      <c r="BK57" s="15">
        <v>0</v>
      </c>
      <c r="BL57" s="15">
        <v>0</v>
      </c>
      <c r="BM57" s="15">
        <v>0</v>
      </c>
      <c r="BN57" s="15">
        <v>0</v>
      </c>
      <c r="BO57" s="15">
        <v>0</v>
      </c>
      <c r="BP57" s="15">
        <v>0</v>
      </c>
      <c r="BQ57" s="15">
        <v>0</v>
      </c>
      <c r="BR57" s="15">
        <v>0</v>
      </c>
      <c r="BS57" s="15">
        <v>0</v>
      </c>
      <c r="BT57" s="15">
        <v>0</v>
      </c>
      <c r="BU57" s="15">
        <v>0</v>
      </c>
      <c r="BV57" s="15">
        <v>0</v>
      </c>
      <c r="BW57" s="15">
        <v>0</v>
      </c>
      <c r="BX57" s="15">
        <v>0</v>
      </c>
      <c r="BY57" s="15">
        <f t="shared" si="20"/>
        <v>9.104994</v>
      </c>
      <c r="BZ57" s="15">
        <f t="shared" si="20"/>
        <v>0</v>
      </c>
      <c r="CA57" s="15">
        <f t="shared" si="20"/>
        <v>0</v>
      </c>
      <c r="CB57" s="15">
        <f>J57+X57+AL57+AZ57+BN57</f>
        <v>3.0296000000000003</v>
      </c>
      <c r="CC57" s="15">
        <f t="shared" si="20"/>
        <v>0</v>
      </c>
      <c r="CD57" s="15">
        <f t="shared" si="20"/>
        <v>0</v>
      </c>
      <c r="CE57" s="15">
        <f t="shared" si="20"/>
        <v>0</v>
      </c>
      <c r="CF57" s="15">
        <f t="shared" si="21"/>
        <v>6.4691600000000005</v>
      </c>
      <c r="CG57" s="15">
        <f t="shared" si="21"/>
        <v>0</v>
      </c>
      <c r="CH57" s="15">
        <f t="shared" si="21"/>
        <v>0</v>
      </c>
      <c r="CI57" s="15">
        <f t="shared" si="21"/>
        <v>2.0992</v>
      </c>
      <c r="CJ57" s="15">
        <f t="shared" si="21"/>
        <v>0</v>
      </c>
      <c r="CK57" s="15">
        <f t="shared" si="21"/>
        <v>0</v>
      </c>
      <c r="CL57" s="15"/>
    </row>
    <row r="58" spans="1:90" ht="41.25" customHeight="1">
      <c r="A58" s="13" t="s">
        <v>165</v>
      </c>
      <c r="B58" s="94" t="s">
        <v>147</v>
      </c>
      <c r="C58" s="13" t="s">
        <v>237</v>
      </c>
      <c r="D58" s="15">
        <v>0.604</v>
      </c>
      <c r="E58" s="15">
        <v>0.604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  <c r="BJ58" s="15">
        <v>0</v>
      </c>
      <c r="BK58" s="15">
        <v>0.604167</v>
      </c>
      <c r="BL58" s="15">
        <v>0</v>
      </c>
      <c r="BM58" s="15">
        <v>0</v>
      </c>
      <c r="BN58" s="15">
        <v>0</v>
      </c>
      <c r="BO58" s="15">
        <v>0</v>
      </c>
      <c r="BP58" s="15">
        <v>0</v>
      </c>
      <c r="BQ58" s="15">
        <v>0</v>
      </c>
      <c r="BR58" s="15">
        <v>0</v>
      </c>
      <c r="BS58" s="15">
        <v>0</v>
      </c>
      <c r="BT58" s="15">
        <v>0</v>
      </c>
      <c r="BU58" s="15">
        <v>0</v>
      </c>
      <c r="BV58" s="15">
        <v>0</v>
      </c>
      <c r="BW58" s="15">
        <v>0</v>
      </c>
      <c r="BX58" s="15">
        <v>0</v>
      </c>
      <c r="BY58" s="15">
        <f t="shared" si="20"/>
        <v>0.604167</v>
      </c>
      <c r="BZ58" s="15">
        <f t="shared" si="20"/>
        <v>0</v>
      </c>
      <c r="CA58" s="15">
        <f t="shared" si="20"/>
        <v>0</v>
      </c>
      <c r="CB58" s="15">
        <f t="shared" si="20"/>
        <v>0</v>
      </c>
      <c r="CC58" s="15">
        <f t="shared" si="20"/>
        <v>0</v>
      </c>
      <c r="CD58" s="15">
        <f t="shared" si="20"/>
        <v>0</v>
      </c>
      <c r="CE58" s="15">
        <f t="shared" si="20"/>
        <v>0</v>
      </c>
      <c r="CF58" s="15">
        <f t="shared" si="21"/>
        <v>0</v>
      </c>
      <c r="CG58" s="15">
        <f t="shared" si="21"/>
        <v>0</v>
      </c>
      <c r="CH58" s="15">
        <f t="shared" si="21"/>
        <v>0</v>
      </c>
      <c r="CI58" s="15">
        <f t="shared" si="21"/>
        <v>0</v>
      </c>
      <c r="CJ58" s="15">
        <f t="shared" si="21"/>
        <v>0</v>
      </c>
      <c r="CK58" s="15">
        <f t="shared" si="21"/>
        <v>0</v>
      </c>
      <c r="CL58" s="15"/>
    </row>
    <row r="59" spans="1:90" ht="39">
      <c r="A59" s="13" t="s">
        <v>165</v>
      </c>
      <c r="B59" s="86" t="s">
        <v>195</v>
      </c>
      <c r="C59" s="13" t="s">
        <v>184</v>
      </c>
      <c r="D59" s="68">
        <v>0</v>
      </c>
      <c r="E59" s="15">
        <v>10.8725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  <c r="BJ59" s="15">
        <v>0</v>
      </c>
      <c r="BK59" s="15">
        <v>2.880834</v>
      </c>
      <c r="BL59" s="15">
        <v>0</v>
      </c>
      <c r="BM59" s="15">
        <v>0</v>
      </c>
      <c r="BN59" s="15">
        <v>0</v>
      </c>
      <c r="BO59" s="15">
        <v>0</v>
      </c>
      <c r="BP59" s="15">
        <v>0</v>
      </c>
      <c r="BQ59" s="15">
        <v>0</v>
      </c>
      <c r="BR59" s="15">
        <v>0</v>
      </c>
      <c r="BS59" s="15">
        <v>0</v>
      </c>
      <c r="BT59" s="15">
        <v>0</v>
      </c>
      <c r="BU59" s="15">
        <v>0</v>
      </c>
      <c r="BV59" s="15">
        <v>0</v>
      </c>
      <c r="BW59" s="15">
        <v>0</v>
      </c>
      <c r="BX59" s="15">
        <v>0</v>
      </c>
      <c r="BY59" s="15">
        <f t="shared" si="20"/>
        <v>2.880834</v>
      </c>
      <c r="BZ59" s="15">
        <f t="shared" si="20"/>
        <v>0</v>
      </c>
      <c r="CA59" s="15">
        <f t="shared" si="20"/>
        <v>0</v>
      </c>
      <c r="CB59" s="15">
        <f t="shared" si="20"/>
        <v>0</v>
      </c>
      <c r="CC59" s="15">
        <f t="shared" si="20"/>
        <v>0</v>
      </c>
      <c r="CD59" s="15">
        <f t="shared" si="20"/>
        <v>0</v>
      </c>
      <c r="CE59" s="15">
        <f t="shared" si="20"/>
        <v>0</v>
      </c>
      <c r="CF59" s="15">
        <f t="shared" si="21"/>
        <v>0</v>
      </c>
      <c r="CG59" s="15">
        <f t="shared" si="21"/>
        <v>0</v>
      </c>
      <c r="CH59" s="15">
        <f t="shared" si="21"/>
        <v>0</v>
      </c>
      <c r="CI59" s="15">
        <f t="shared" si="21"/>
        <v>0</v>
      </c>
      <c r="CJ59" s="15">
        <f t="shared" si="21"/>
        <v>0</v>
      </c>
      <c r="CK59" s="15">
        <f t="shared" si="21"/>
        <v>0</v>
      </c>
      <c r="CL59" s="15"/>
    </row>
    <row r="60" spans="1:90" ht="42" customHeight="1">
      <c r="A60" s="13" t="s">
        <v>165</v>
      </c>
      <c r="B60" s="86" t="s">
        <v>278</v>
      </c>
      <c r="C60" s="13" t="s">
        <v>238</v>
      </c>
      <c r="D60" s="68">
        <v>0</v>
      </c>
      <c r="E60" s="15">
        <v>12.051665999999999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2.625</v>
      </c>
      <c r="BE60" s="15">
        <v>0</v>
      </c>
      <c r="BF60" s="15">
        <v>0</v>
      </c>
      <c r="BG60" s="15">
        <v>0.703</v>
      </c>
      <c r="BH60" s="15">
        <v>0</v>
      </c>
      <c r="BI60" s="15">
        <v>0</v>
      </c>
      <c r="BJ60" s="15">
        <v>0</v>
      </c>
      <c r="BK60" s="15">
        <v>0</v>
      </c>
      <c r="BL60" s="15">
        <v>0</v>
      </c>
      <c r="BM60" s="15">
        <v>0</v>
      </c>
      <c r="BN60" s="15">
        <v>0</v>
      </c>
      <c r="BO60" s="15">
        <v>0</v>
      </c>
      <c r="BP60" s="15">
        <v>0</v>
      </c>
      <c r="BQ60" s="15">
        <v>0</v>
      </c>
      <c r="BR60" s="15">
        <v>3.485</v>
      </c>
      <c r="BS60" s="15">
        <v>0</v>
      </c>
      <c r="BT60" s="15">
        <v>0</v>
      </c>
      <c r="BU60" s="15">
        <v>1.055</v>
      </c>
      <c r="BV60" s="15">
        <v>0</v>
      </c>
      <c r="BW60" s="15">
        <v>0</v>
      </c>
      <c r="BX60" s="15">
        <v>0</v>
      </c>
      <c r="BY60" s="15">
        <f t="shared" si="20"/>
        <v>0</v>
      </c>
      <c r="BZ60" s="15">
        <f t="shared" si="20"/>
        <v>0</v>
      </c>
      <c r="CA60" s="15">
        <f t="shared" si="20"/>
        <v>0</v>
      </c>
      <c r="CB60" s="15">
        <f t="shared" si="20"/>
        <v>0</v>
      </c>
      <c r="CC60" s="15">
        <f t="shared" si="20"/>
        <v>0</v>
      </c>
      <c r="CD60" s="15">
        <f t="shared" si="20"/>
        <v>0</v>
      </c>
      <c r="CE60" s="15">
        <f t="shared" si="20"/>
        <v>0</v>
      </c>
      <c r="CF60" s="15">
        <f t="shared" si="21"/>
        <v>6.109999999999999</v>
      </c>
      <c r="CG60" s="15">
        <f t="shared" si="21"/>
        <v>0</v>
      </c>
      <c r="CH60" s="15">
        <f t="shared" si="21"/>
        <v>0</v>
      </c>
      <c r="CI60" s="15">
        <f t="shared" si="21"/>
        <v>1.758</v>
      </c>
      <c r="CJ60" s="15">
        <f t="shared" si="21"/>
        <v>0</v>
      </c>
      <c r="CK60" s="15">
        <f t="shared" si="21"/>
        <v>0</v>
      </c>
      <c r="CL60" s="15"/>
    </row>
    <row r="61" spans="1:90" ht="18.75" customHeight="1">
      <c r="A61" s="13" t="s">
        <v>166</v>
      </c>
      <c r="B61" s="14" t="s">
        <v>517</v>
      </c>
      <c r="C61" s="13" t="s">
        <v>58</v>
      </c>
      <c r="D61" s="15" t="s">
        <v>51</v>
      </c>
      <c r="E61" s="15" t="s">
        <v>51</v>
      </c>
      <c r="F61" s="15" t="s">
        <v>51</v>
      </c>
      <c r="G61" s="15" t="s">
        <v>51</v>
      </c>
      <c r="H61" s="15" t="s">
        <v>51</v>
      </c>
      <c r="I61" s="15" t="s">
        <v>51</v>
      </c>
      <c r="J61" s="15" t="s">
        <v>51</v>
      </c>
      <c r="K61" s="15" t="s">
        <v>51</v>
      </c>
      <c r="L61" s="15" t="s">
        <v>51</v>
      </c>
      <c r="M61" s="15" t="s">
        <v>51</v>
      </c>
      <c r="N61" s="15" t="s">
        <v>51</v>
      </c>
      <c r="O61" s="15" t="s">
        <v>51</v>
      </c>
      <c r="P61" s="15" t="s">
        <v>51</v>
      </c>
      <c r="Q61" s="15" t="s">
        <v>51</v>
      </c>
      <c r="R61" s="15" t="s">
        <v>51</v>
      </c>
      <c r="S61" s="15" t="s">
        <v>51</v>
      </c>
      <c r="T61" s="15" t="s">
        <v>51</v>
      </c>
      <c r="U61" s="15" t="s">
        <v>51</v>
      </c>
      <c r="V61" s="15" t="s">
        <v>51</v>
      </c>
      <c r="W61" s="15" t="s">
        <v>51</v>
      </c>
      <c r="X61" s="15" t="s">
        <v>51</v>
      </c>
      <c r="Y61" s="15" t="s">
        <v>51</v>
      </c>
      <c r="Z61" s="15" t="s">
        <v>51</v>
      </c>
      <c r="AA61" s="15" t="s">
        <v>51</v>
      </c>
      <c r="AB61" s="15" t="s">
        <v>51</v>
      </c>
      <c r="AC61" s="15" t="s">
        <v>51</v>
      </c>
      <c r="AD61" s="15" t="s">
        <v>51</v>
      </c>
      <c r="AE61" s="15" t="s">
        <v>51</v>
      </c>
      <c r="AF61" s="15" t="s">
        <v>51</v>
      </c>
      <c r="AG61" s="15" t="s">
        <v>51</v>
      </c>
      <c r="AH61" s="15" t="s">
        <v>51</v>
      </c>
      <c r="AI61" s="15" t="s">
        <v>51</v>
      </c>
      <c r="AJ61" s="15" t="s">
        <v>51</v>
      </c>
      <c r="AK61" s="15" t="s">
        <v>51</v>
      </c>
      <c r="AL61" s="15" t="s">
        <v>51</v>
      </c>
      <c r="AM61" s="15" t="s">
        <v>51</v>
      </c>
      <c r="AN61" s="15" t="s">
        <v>51</v>
      </c>
      <c r="AO61" s="15" t="s">
        <v>51</v>
      </c>
      <c r="AP61" s="15" t="s">
        <v>51</v>
      </c>
      <c r="AQ61" s="15" t="s">
        <v>51</v>
      </c>
      <c r="AR61" s="15" t="s">
        <v>51</v>
      </c>
      <c r="AS61" s="15" t="s">
        <v>51</v>
      </c>
      <c r="AT61" s="15" t="s">
        <v>51</v>
      </c>
      <c r="AU61" s="15" t="s">
        <v>51</v>
      </c>
      <c r="AV61" s="15" t="s">
        <v>51</v>
      </c>
      <c r="AW61" s="15" t="s">
        <v>51</v>
      </c>
      <c r="AX61" s="15" t="s">
        <v>51</v>
      </c>
      <c r="AY61" s="15" t="s">
        <v>51</v>
      </c>
      <c r="AZ61" s="15" t="s">
        <v>51</v>
      </c>
      <c r="BA61" s="15" t="s">
        <v>51</v>
      </c>
      <c r="BB61" s="15" t="s">
        <v>51</v>
      </c>
      <c r="BC61" s="15" t="s">
        <v>51</v>
      </c>
      <c r="BD61" s="15" t="s">
        <v>51</v>
      </c>
      <c r="BE61" s="15" t="s">
        <v>51</v>
      </c>
      <c r="BF61" s="15" t="s">
        <v>51</v>
      </c>
      <c r="BG61" s="15" t="s">
        <v>51</v>
      </c>
      <c r="BH61" s="15" t="s">
        <v>51</v>
      </c>
      <c r="BI61" s="15" t="s">
        <v>51</v>
      </c>
      <c r="BJ61" s="15" t="s">
        <v>51</v>
      </c>
      <c r="BK61" s="15" t="s">
        <v>51</v>
      </c>
      <c r="BL61" s="15" t="s">
        <v>51</v>
      </c>
      <c r="BM61" s="15" t="s">
        <v>51</v>
      </c>
      <c r="BN61" s="15" t="s">
        <v>51</v>
      </c>
      <c r="BO61" s="15" t="s">
        <v>51</v>
      </c>
      <c r="BP61" s="15" t="s">
        <v>51</v>
      </c>
      <c r="BQ61" s="15" t="s">
        <v>51</v>
      </c>
      <c r="BR61" s="15" t="s">
        <v>51</v>
      </c>
      <c r="BS61" s="15" t="s">
        <v>51</v>
      </c>
      <c r="BT61" s="15" t="s">
        <v>51</v>
      </c>
      <c r="BU61" s="15" t="s">
        <v>51</v>
      </c>
      <c r="BV61" s="15" t="s">
        <v>51</v>
      </c>
      <c r="BW61" s="15" t="s">
        <v>51</v>
      </c>
      <c r="BX61" s="15" t="s">
        <v>51</v>
      </c>
      <c r="BY61" s="15" t="s">
        <v>51</v>
      </c>
      <c r="BZ61" s="15" t="s">
        <v>51</v>
      </c>
      <c r="CA61" s="15" t="s">
        <v>51</v>
      </c>
      <c r="CB61" s="15" t="s">
        <v>51</v>
      </c>
      <c r="CC61" s="15" t="s">
        <v>51</v>
      </c>
      <c r="CD61" s="15" t="s">
        <v>51</v>
      </c>
      <c r="CE61" s="15" t="s">
        <v>51</v>
      </c>
      <c r="CF61" s="15" t="s">
        <v>51</v>
      </c>
      <c r="CG61" s="15" t="s">
        <v>51</v>
      </c>
      <c r="CH61" s="15" t="s">
        <v>51</v>
      </c>
      <c r="CI61" s="15" t="s">
        <v>51</v>
      </c>
      <c r="CJ61" s="15" t="s">
        <v>51</v>
      </c>
      <c r="CK61" s="15" t="s">
        <v>51</v>
      </c>
      <c r="CL61" s="15"/>
    </row>
    <row r="62" spans="1:90" ht="19.5" customHeight="1">
      <c r="A62" s="13" t="s">
        <v>167</v>
      </c>
      <c r="B62" s="14" t="s">
        <v>95</v>
      </c>
      <c r="C62" s="13" t="s">
        <v>58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  <c r="BJ62" s="15">
        <v>0</v>
      </c>
      <c r="BK62" s="15">
        <v>0</v>
      </c>
      <c r="BL62" s="15">
        <v>0</v>
      </c>
      <c r="BM62" s="15">
        <v>0</v>
      </c>
      <c r="BN62" s="15">
        <v>0</v>
      </c>
      <c r="BO62" s="15">
        <v>0</v>
      </c>
      <c r="BP62" s="15">
        <v>0</v>
      </c>
      <c r="BQ62" s="15">
        <v>0</v>
      </c>
      <c r="BR62" s="15">
        <v>0</v>
      </c>
      <c r="BS62" s="15">
        <v>0</v>
      </c>
      <c r="BT62" s="15">
        <v>0</v>
      </c>
      <c r="BU62" s="15">
        <v>0</v>
      </c>
      <c r="BV62" s="15">
        <v>0</v>
      </c>
      <c r="BW62" s="15">
        <v>0</v>
      </c>
      <c r="BX62" s="15">
        <v>0</v>
      </c>
      <c r="BY62" s="15">
        <v>0</v>
      </c>
      <c r="BZ62" s="15">
        <v>0</v>
      </c>
      <c r="CA62" s="15">
        <v>0</v>
      </c>
      <c r="CB62" s="15">
        <v>0</v>
      </c>
      <c r="CC62" s="15">
        <v>0</v>
      </c>
      <c r="CD62" s="15">
        <v>0</v>
      </c>
      <c r="CE62" s="15">
        <v>0</v>
      </c>
      <c r="CF62" s="15">
        <v>0</v>
      </c>
      <c r="CG62" s="15">
        <v>0</v>
      </c>
      <c r="CH62" s="15">
        <v>0</v>
      </c>
      <c r="CI62" s="15">
        <v>0</v>
      </c>
      <c r="CJ62" s="15">
        <v>0</v>
      </c>
      <c r="CK62" s="15">
        <v>0</v>
      </c>
      <c r="CL62" s="15"/>
    </row>
    <row r="63" spans="1:90" ht="18.75" customHeight="1">
      <c r="A63" s="13" t="s">
        <v>168</v>
      </c>
      <c r="B63" s="14" t="s">
        <v>114</v>
      </c>
      <c r="C63" s="13" t="s">
        <v>58</v>
      </c>
      <c r="D63" s="15" t="s">
        <v>51</v>
      </c>
      <c r="E63" s="15" t="s">
        <v>51</v>
      </c>
      <c r="F63" s="15" t="s">
        <v>51</v>
      </c>
      <c r="G63" s="15" t="s">
        <v>51</v>
      </c>
      <c r="H63" s="15" t="s">
        <v>51</v>
      </c>
      <c r="I63" s="15" t="s">
        <v>51</v>
      </c>
      <c r="J63" s="15" t="s">
        <v>51</v>
      </c>
      <c r="K63" s="15" t="s">
        <v>51</v>
      </c>
      <c r="L63" s="15" t="s">
        <v>51</v>
      </c>
      <c r="M63" s="15" t="s">
        <v>51</v>
      </c>
      <c r="N63" s="15" t="s">
        <v>51</v>
      </c>
      <c r="O63" s="15" t="s">
        <v>51</v>
      </c>
      <c r="P63" s="15" t="s">
        <v>51</v>
      </c>
      <c r="Q63" s="15" t="s">
        <v>51</v>
      </c>
      <c r="R63" s="15" t="s">
        <v>51</v>
      </c>
      <c r="S63" s="15" t="s">
        <v>51</v>
      </c>
      <c r="T63" s="15" t="s">
        <v>51</v>
      </c>
      <c r="U63" s="15" t="s">
        <v>51</v>
      </c>
      <c r="V63" s="15" t="s">
        <v>51</v>
      </c>
      <c r="W63" s="15" t="s">
        <v>51</v>
      </c>
      <c r="X63" s="15" t="s">
        <v>51</v>
      </c>
      <c r="Y63" s="15" t="s">
        <v>51</v>
      </c>
      <c r="Z63" s="15" t="s">
        <v>51</v>
      </c>
      <c r="AA63" s="15" t="s">
        <v>51</v>
      </c>
      <c r="AB63" s="15" t="s">
        <v>51</v>
      </c>
      <c r="AC63" s="15" t="s">
        <v>51</v>
      </c>
      <c r="AD63" s="15" t="s">
        <v>51</v>
      </c>
      <c r="AE63" s="15" t="s">
        <v>51</v>
      </c>
      <c r="AF63" s="15" t="s">
        <v>51</v>
      </c>
      <c r="AG63" s="15" t="s">
        <v>51</v>
      </c>
      <c r="AH63" s="15" t="s">
        <v>51</v>
      </c>
      <c r="AI63" s="15" t="s">
        <v>51</v>
      </c>
      <c r="AJ63" s="15" t="s">
        <v>51</v>
      </c>
      <c r="AK63" s="15" t="s">
        <v>51</v>
      </c>
      <c r="AL63" s="15" t="s">
        <v>51</v>
      </c>
      <c r="AM63" s="15" t="s">
        <v>51</v>
      </c>
      <c r="AN63" s="15" t="s">
        <v>51</v>
      </c>
      <c r="AO63" s="15" t="s">
        <v>51</v>
      </c>
      <c r="AP63" s="15" t="s">
        <v>51</v>
      </c>
      <c r="AQ63" s="15" t="s">
        <v>51</v>
      </c>
      <c r="AR63" s="15" t="s">
        <v>51</v>
      </c>
      <c r="AS63" s="15" t="s">
        <v>51</v>
      </c>
      <c r="AT63" s="15" t="s">
        <v>51</v>
      </c>
      <c r="AU63" s="15" t="s">
        <v>51</v>
      </c>
      <c r="AV63" s="15" t="s">
        <v>51</v>
      </c>
      <c r="AW63" s="15" t="s">
        <v>51</v>
      </c>
      <c r="AX63" s="15" t="s">
        <v>51</v>
      </c>
      <c r="AY63" s="15" t="s">
        <v>51</v>
      </c>
      <c r="AZ63" s="15" t="s">
        <v>51</v>
      </c>
      <c r="BA63" s="15" t="s">
        <v>51</v>
      </c>
      <c r="BB63" s="15" t="s">
        <v>51</v>
      </c>
      <c r="BC63" s="15" t="s">
        <v>51</v>
      </c>
      <c r="BD63" s="15" t="s">
        <v>51</v>
      </c>
      <c r="BE63" s="15" t="s">
        <v>51</v>
      </c>
      <c r="BF63" s="15" t="s">
        <v>51</v>
      </c>
      <c r="BG63" s="15" t="s">
        <v>51</v>
      </c>
      <c r="BH63" s="15" t="s">
        <v>51</v>
      </c>
      <c r="BI63" s="15" t="s">
        <v>51</v>
      </c>
      <c r="BJ63" s="15" t="s">
        <v>51</v>
      </c>
      <c r="BK63" s="15" t="s">
        <v>51</v>
      </c>
      <c r="BL63" s="15" t="s">
        <v>51</v>
      </c>
      <c r="BM63" s="15" t="s">
        <v>51</v>
      </c>
      <c r="BN63" s="15" t="s">
        <v>51</v>
      </c>
      <c r="BO63" s="15" t="s">
        <v>51</v>
      </c>
      <c r="BP63" s="15" t="s">
        <v>51</v>
      </c>
      <c r="BQ63" s="15" t="s">
        <v>51</v>
      </c>
      <c r="BR63" s="15" t="s">
        <v>51</v>
      </c>
      <c r="BS63" s="15" t="s">
        <v>51</v>
      </c>
      <c r="BT63" s="15" t="s">
        <v>51</v>
      </c>
      <c r="BU63" s="15" t="s">
        <v>51</v>
      </c>
      <c r="BV63" s="15" t="s">
        <v>51</v>
      </c>
      <c r="BW63" s="15" t="s">
        <v>51</v>
      </c>
      <c r="BX63" s="15" t="s">
        <v>51</v>
      </c>
      <c r="BY63" s="15" t="s">
        <v>51</v>
      </c>
      <c r="BZ63" s="15" t="s">
        <v>51</v>
      </c>
      <c r="CA63" s="15" t="s">
        <v>51</v>
      </c>
      <c r="CB63" s="15" t="s">
        <v>51</v>
      </c>
      <c r="CC63" s="15" t="s">
        <v>51</v>
      </c>
      <c r="CD63" s="15" t="s">
        <v>51</v>
      </c>
      <c r="CE63" s="15" t="s">
        <v>51</v>
      </c>
      <c r="CF63" s="15" t="s">
        <v>51</v>
      </c>
      <c r="CG63" s="15" t="s">
        <v>51</v>
      </c>
      <c r="CH63" s="15" t="s">
        <v>51</v>
      </c>
      <c r="CI63" s="15" t="s">
        <v>51</v>
      </c>
      <c r="CJ63" s="15" t="s">
        <v>51</v>
      </c>
      <c r="CK63" s="15" t="s">
        <v>51</v>
      </c>
      <c r="CL63" s="15"/>
    </row>
    <row r="64" spans="1:90" ht="15.75">
      <c r="A64" s="13" t="s">
        <v>169</v>
      </c>
      <c r="B64" s="14" t="s">
        <v>96</v>
      </c>
      <c r="C64" s="13" t="s">
        <v>58</v>
      </c>
      <c r="D64" s="15" t="s">
        <v>51</v>
      </c>
      <c r="E64" s="15" t="s">
        <v>51</v>
      </c>
      <c r="F64" s="15" t="s">
        <v>51</v>
      </c>
      <c r="G64" s="15" t="s">
        <v>51</v>
      </c>
      <c r="H64" s="15" t="s">
        <v>51</v>
      </c>
      <c r="I64" s="15" t="s">
        <v>51</v>
      </c>
      <c r="J64" s="15" t="s">
        <v>51</v>
      </c>
      <c r="K64" s="15" t="s">
        <v>51</v>
      </c>
      <c r="L64" s="15" t="s">
        <v>51</v>
      </c>
      <c r="M64" s="15" t="s">
        <v>51</v>
      </c>
      <c r="N64" s="15" t="s">
        <v>51</v>
      </c>
      <c r="O64" s="15" t="s">
        <v>51</v>
      </c>
      <c r="P64" s="15" t="s">
        <v>51</v>
      </c>
      <c r="Q64" s="15" t="s">
        <v>51</v>
      </c>
      <c r="R64" s="15" t="s">
        <v>51</v>
      </c>
      <c r="S64" s="15" t="s">
        <v>51</v>
      </c>
      <c r="T64" s="15" t="s">
        <v>51</v>
      </c>
      <c r="U64" s="15" t="s">
        <v>51</v>
      </c>
      <c r="V64" s="15" t="s">
        <v>51</v>
      </c>
      <c r="W64" s="15" t="s">
        <v>51</v>
      </c>
      <c r="X64" s="15" t="s">
        <v>51</v>
      </c>
      <c r="Y64" s="15" t="s">
        <v>51</v>
      </c>
      <c r="Z64" s="15" t="s">
        <v>51</v>
      </c>
      <c r="AA64" s="15" t="s">
        <v>51</v>
      </c>
      <c r="AB64" s="15" t="s">
        <v>51</v>
      </c>
      <c r="AC64" s="15" t="s">
        <v>51</v>
      </c>
      <c r="AD64" s="15" t="s">
        <v>51</v>
      </c>
      <c r="AE64" s="15" t="s">
        <v>51</v>
      </c>
      <c r="AF64" s="15" t="s">
        <v>51</v>
      </c>
      <c r="AG64" s="15" t="s">
        <v>51</v>
      </c>
      <c r="AH64" s="15" t="s">
        <v>51</v>
      </c>
      <c r="AI64" s="15" t="s">
        <v>51</v>
      </c>
      <c r="AJ64" s="15" t="s">
        <v>51</v>
      </c>
      <c r="AK64" s="15" t="s">
        <v>51</v>
      </c>
      <c r="AL64" s="15" t="s">
        <v>51</v>
      </c>
      <c r="AM64" s="15" t="s">
        <v>51</v>
      </c>
      <c r="AN64" s="15" t="s">
        <v>51</v>
      </c>
      <c r="AO64" s="15" t="s">
        <v>51</v>
      </c>
      <c r="AP64" s="15" t="s">
        <v>51</v>
      </c>
      <c r="AQ64" s="15" t="s">
        <v>51</v>
      </c>
      <c r="AR64" s="15" t="s">
        <v>51</v>
      </c>
      <c r="AS64" s="15" t="s">
        <v>51</v>
      </c>
      <c r="AT64" s="15" t="s">
        <v>51</v>
      </c>
      <c r="AU64" s="15" t="s">
        <v>51</v>
      </c>
      <c r="AV64" s="15" t="s">
        <v>51</v>
      </c>
      <c r="AW64" s="15" t="s">
        <v>51</v>
      </c>
      <c r="AX64" s="15" t="s">
        <v>51</v>
      </c>
      <c r="AY64" s="15" t="s">
        <v>51</v>
      </c>
      <c r="AZ64" s="15" t="s">
        <v>51</v>
      </c>
      <c r="BA64" s="15" t="s">
        <v>51</v>
      </c>
      <c r="BB64" s="15" t="s">
        <v>51</v>
      </c>
      <c r="BC64" s="15" t="s">
        <v>51</v>
      </c>
      <c r="BD64" s="15" t="s">
        <v>51</v>
      </c>
      <c r="BE64" s="15" t="s">
        <v>51</v>
      </c>
      <c r="BF64" s="15" t="s">
        <v>51</v>
      </c>
      <c r="BG64" s="15" t="s">
        <v>51</v>
      </c>
      <c r="BH64" s="15" t="s">
        <v>51</v>
      </c>
      <c r="BI64" s="15" t="s">
        <v>51</v>
      </c>
      <c r="BJ64" s="15" t="s">
        <v>51</v>
      </c>
      <c r="BK64" s="15" t="s">
        <v>51</v>
      </c>
      <c r="BL64" s="15" t="s">
        <v>51</v>
      </c>
      <c r="BM64" s="15" t="s">
        <v>51</v>
      </c>
      <c r="BN64" s="15" t="s">
        <v>51</v>
      </c>
      <c r="BO64" s="15" t="s">
        <v>51</v>
      </c>
      <c r="BP64" s="15" t="s">
        <v>51</v>
      </c>
      <c r="BQ64" s="15" t="s">
        <v>51</v>
      </c>
      <c r="BR64" s="15" t="s">
        <v>51</v>
      </c>
      <c r="BS64" s="15" t="s">
        <v>51</v>
      </c>
      <c r="BT64" s="15" t="s">
        <v>51</v>
      </c>
      <c r="BU64" s="15" t="s">
        <v>51</v>
      </c>
      <c r="BV64" s="15" t="s">
        <v>51</v>
      </c>
      <c r="BW64" s="15" t="s">
        <v>51</v>
      </c>
      <c r="BX64" s="15" t="s">
        <v>51</v>
      </c>
      <c r="BY64" s="15" t="s">
        <v>51</v>
      </c>
      <c r="BZ64" s="15" t="s">
        <v>51</v>
      </c>
      <c r="CA64" s="15" t="s">
        <v>51</v>
      </c>
      <c r="CB64" s="15" t="s">
        <v>51</v>
      </c>
      <c r="CC64" s="15" t="s">
        <v>51</v>
      </c>
      <c r="CD64" s="15" t="s">
        <v>51</v>
      </c>
      <c r="CE64" s="15" t="s">
        <v>51</v>
      </c>
      <c r="CF64" s="15" t="s">
        <v>51</v>
      </c>
      <c r="CG64" s="15" t="s">
        <v>51</v>
      </c>
      <c r="CH64" s="15" t="s">
        <v>51</v>
      </c>
      <c r="CI64" s="15" t="s">
        <v>51</v>
      </c>
      <c r="CJ64" s="15" t="s">
        <v>51</v>
      </c>
      <c r="CK64" s="15" t="s">
        <v>51</v>
      </c>
      <c r="CL64" s="15"/>
    </row>
    <row r="65" spans="1:90" ht="15.75">
      <c r="A65" s="13" t="s">
        <v>170</v>
      </c>
      <c r="B65" s="14" t="s">
        <v>97</v>
      </c>
      <c r="C65" s="13" t="s">
        <v>58</v>
      </c>
      <c r="D65" s="15" t="s">
        <v>51</v>
      </c>
      <c r="E65" s="15" t="s">
        <v>51</v>
      </c>
      <c r="F65" s="15" t="s">
        <v>51</v>
      </c>
      <c r="G65" s="15" t="s">
        <v>51</v>
      </c>
      <c r="H65" s="15" t="s">
        <v>51</v>
      </c>
      <c r="I65" s="15" t="s">
        <v>51</v>
      </c>
      <c r="J65" s="15" t="s">
        <v>51</v>
      </c>
      <c r="K65" s="15" t="s">
        <v>51</v>
      </c>
      <c r="L65" s="15" t="s">
        <v>51</v>
      </c>
      <c r="M65" s="15" t="s">
        <v>51</v>
      </c>
      <c r="N65" s="15" t="s">
        <v>51</v>
      </c>
      <c r="O65" s="15" t="s">
        <v>51</v>
      </c>
      <c r="P65" s="15" t="s">
        <v>51</v>
      </c>
      <c r="Q65" s="15" t="s">
        <v>51</v>
      </c>
      <c r="R65" s="15" t="s">
        <v>51</v>
      </c>
      <c r="S65" s="15" t="s">
        <v>51</v>
      </c>
      <c r="T65" s="15" t="s">
        <v>51</v>
      </c>
      <c r="U65" s="15" t="s">
        <v>51</v>
      </c>
      <c r="V65" s="15" t="s">
        <v>51</v>
      </c>
      <c r="W65" s="15" t="s">
        <v>51</v>
      </c>
      <c r="X65" s="15" t="s">
        <v>51</v>
      </c>
      <c r="Y65" s="15" t="s">
        <v>51</v>
      </c>
      <c r="Z65" s="15" t="s">
        <v>51</v>
      </c>
      <c r="AA65" s="15" t="s">
        <v>51</v>
      </c>
      <c r="AB65" s="15" t="s">
        <v>51</v>
      </c>
      <c r="AC65" s="15" t="s">
        <v>51</v>
      </c>
      <c r="AD65" s="15" t="s">
        <v>51</v>
      </c>
      <c r="AE65" s="15" t="s">
        <v>51</v>
      </c>
      <c r="AF65" s="15" t="s">
        <v>51</v>
      </c>
      <c r="AG65" s="15" t="s">
        <v>51</v>
      </c>
      <c r="AH65" s="15" t="s">
        <v>51</v>
      </c>
      <c r="AI65" s="15" t="s">
        <v>51</v>
      </c>
      <c r="AJ65" s="15" t="s">
        <v>51</v>
      </c>
      <c r="AK65" s="15" t="s">
        <v>51</v>
      </c>
      <c r="AL65" s="15" t="s">
        <v>51</v>
      </c>
      <c r="AM65" s="15" t="s">
        <v>51</v>
      </c>
      <c r="AN65" s="15" t="s">
        <v>51</v>
      </c>
      <c r="AO65" s="15" t="s">
        <v>51</v>
      </c>
      <c r="AP65" s="15" t="s">
        <v>51</v>
      </c>
      <c r="AQ65" s="15" t="s">
        <v>51</v>
      </c>
      <c r="AR65" s="15" t="s">
        <v>51</v>
      </c>
      <c r="AS65" s="15" t="s">
        <v>51</v>
      </c>
      <c r="AT65" s="15" t="s">
        <v>51</v>
      </c>
      <c r="AU65" s="15" t="s">
        <v>51</v>
      </c>
      <c r="AV65" s="15" t="s">
        <v>51</v>
      </c>
      <c r="AW65" s="15" t="s">
        <v>51</v>
      </c>
      <c r="AX65" s="15" t="s">
        <v>51</v>
      </c>
      <c r="AY65" s="15" t="s">
        <v>51</v>
      </c>
      <c r="AZ65" s="15" t="s">
        <v>51</v>
      </c>
      <c r="BA65" s="15" t="s">
        <v>51</v>
      </c>
      <c r="BB65" s="15" t="s">
        <v>51</v>
      </c>
      <c r="BC65" s="15" t="s">
        <v>51</v>
      </c>
      <c r="BD65" s="15" t="s">
        <v>51</v>
      </c>
      <c r="BE65" s="15" t="s">
        <v>51</v>
      </c>
      <c r="BF65" s="15" t="s">
        <v>51</v>
      </c>
      <c r="BG65" s="15" t="s">
        <v>51</v>
      </c>
      <c r="BH65" s="15" t="s">
        <v>51</v>
      </c>
      <c r="BI65" s="15" t="s">
        <v>51</v>
      </c>
      <c r="BJ65" s="15" t="s">
        <v>51</v>
      </c>
      <c r="BK65" s="15" t="s">
        <v>51</v>
      </c>
      <c r="BL65" s="15" t="s">
        <v>51</v>
      </c>
      <c r="BM65" s="15" t="s">
        <v>51</v>
      </c>
      <c r="BN65" s="15" t="s">
        <v>51</v>
      </c>
      <c r="BO65" s="15" t="s">
        <v>51</v>
      </c>
      <c r="BP65" s="15" t="s">
        <v>51</v>
      </c>
      <c r="BQ65" s="15" t="s">
        <v>51</v>
      </c>
      <c r="BR65" s="15" t="s">
        <v>51</v>
      </c>
      <c r="BS65" s="15" t="s">
        <v>51</v>
      </c>
      <c r="BT65" s="15" t="s">
        <v>51</v>
      </c>
      <c r="BU65" s="15" t="s">
        <v>51</v>
      </c>
      <c r="BV65" s="15" t="s">
        <v>51</v>
      </c>
      <c r="BW65" s="15" t="s">
        <v>51</v>
      </c>
      <c r="BX65" s="15" t="s">
        <v>51</v>
      </c>
      <c r="BY65" s="15" t="s">
        <v>51</v>
      </c>
      <c r="BZ65" s="15" t="s">
        <v>51</v>
      </c>
      <c r="CA65" s="15" t="s">
        <v>51</v>
      </c>
      <c r="CB65" s="15" t="s">
        <v>51</v>
      </c>
      <c r="CC65" s="15" t="s">
        <v>51</v>
      </c>
      <c r="CD65" s="15" t="s">
        <v>51</v>
      </c>
      <c r="CE65" s="15" t="s">
        <v>51</v>
      </c>
      <c r="CF65" s="15" t="s">
        <v>51</v>
      </c>
      <c r="CG65" s="15" t="s">
        <v>51</v>
      </c>
      <c r="CH65" s="15" t="s">
        <v>51</v>
      </c>
      <c r="CI65" s="15" t="s">
        <v>51</v>
      </c>
      <c r="CJ65" s="15" t="s">
        <v>51</v>
      </c>
      <c r="CK65" s="15" t="s">
        <v>51</v>
      </c>
      <c r="CL65" s="15"/>
    </row>
    <row r="66" spans="1:90" ht="20.25" customHeight="1">
      <c r="A66" s="13" t="s">
        <v>171</v>
      </c>
      <c r="B66" s="14" t="s">
        <v>98</v>
      </c>
      <c r="C66" s="13" t="s">
        <v>58</v>
      </c>
      <c r="D66" s="15" t="s">
        <v>51</v>
      </c>
      <c r="E66" s="15" t="s">
        <v>51</v>
      </c>
      <c r="F66" s="15" t="s">
        <v>51</v>
      </c>
      <c r="G66" s="15" t="s">
        <v>51</v>
      </c>
      <c r="H66" s="15" t="s">
        <v>51</v>
      </c>
      <c r="I66" s="15" t="s">
        <v>51</v>
      </c>
      <c r="J66" s="15" t="s">
        <v>51</v>
      </c>
      <c r="K66" s="15" t="s">
        <v>51</v>
      </c>
      <c r="L66" s="15" t="s">
        <v>51</v>
      </c>
      <c r="M66" s="15" t="s">
        <v>51</v>
      </c>
      <c r="N66" s="15" t="s">
        <v>51</v>
      </c>
      <c r="O66" s="15" t="s">
        <v>51</v>
      </c>
      <c r="P66" s="15" t="s">
        <v>51</v>
      </c>
      <c r="Q66" s="15" t="s">
        <v>51</v>
      </c>
      <c r="R66" s="15" t="s">
        <v>51</v>
      </c>
      <c r="S66" s="15" t="s">
        <v>51</v>
      </c>
      <c r="T66" s="15" t="s">
        <v>51</v>
      </c>
      <c r="U66" s="15" t="s">
        <v>51</v>
      </c>
      <c r="V66" s="15" t="s">
        <v>51</v>
      </c>
      <c r="W66" s="15" t="s">
        <v>51</v>
      </c>
      <c r="X66" s="15" t="s">
        <v>51</v>
      </c>
      <c r="Y66" s="15" t="s">
        <v>51</v>
      </c>
      <c r="Z66" s="15" t="s">
        <v>51</v>
      </c>
      <c r="AA66" s="15" t="s">
        <v>51</v>
      </c>
      <c r="AB66" s="15" t="s">
        <v>51</v>
      </c>
      <c r="AC66" s="15" t="s">
        <v>51</v>
      </c>
      <c r="AD66" s="15" t="s">
        <v>51</v>
      </c>
      <c r="AE66" s="15" t="s">
        <v>51</v>
      </c>
      <c r="AF66" s="15" t="s">
        <v>51</v>
      </c>
      <c r="AG66" s="15" t="s">
        <v>51</v>
      </c>
      <c r="AH66" s="15" t="s">
        <v>51</v>
      </c>
      <c r="AI66" s="15" t="s">
        <v>51</v>
      </c>
      <c r="AJ66" s="15" t="s">
        <v>51</v>
      </c>
      <c r="AK66" s="15" t="s">
        <v>51</v>
      </c>
      <c r="AL66" s="15" t="s">
        <v>51</v>
      </c>
      <c r="AM66" s="15" t="s">
        <v>51</v>
      </c>
      <c r="AN66" s="15" t="s">
        <v>51</v>
      </c>
      <c r="AO66" s="15" t="s">
        <v>51</v>
      </c>
      <c r="AP66" s="15" t="s">
        <v>51</v>
      </c>
      <c r="AQ66" s="15" t="s">
        <v>51</v>
      </c>
      <c r="AR66" s="15" t="s">
        <v>51</v>
      </c>
      <c r="AS66" s="15" t="s">
        <v>51</v>
      </c>
      <c r="AT66" s="15" t="s">
        <v>51</v>
      </c>
      <c r="AU66" s="15" t="s">
        <v>51</v>
      </c>
      <c r="AV66" s="15" t="s">
        <v>51</v>
      </c>
      <c r="AW66" s="15" t="s">
        <v>51</v>
      </c>
      <c r="AX66" s="15" t="s">
        <v>51</v>
      </c>
      <c r="AY66" s="15" t="s">
        <v>51</v>
      </c>
      <c r="AZ66" s="15" t="s">
        <v>51</v>
      </c>
      <c r="BA66" s="15" t="s">
        <v>51</v>
      </c>
      <c r="BB66" s="15" t="s">
        <v>51</v>
      </c>
      <c r="BC66" s="15" t="s">
        <v>51</v>
      </c>
      <c r="BD66" s="15" t="s">
        <v>51</v>
      </c>
      <c r="BE66" s="15" t="s">
        <v>51</v>
      </c>
      <c r="BF66" s="15" t="s">
        <v>51</v>
      </c>
      <c r="BG66" s="15" t="s">
        <v>51</v>
      </c>
      <c r="BH66" s="15" t="s">
        <v>51</v>
      </c>
      <c r="BI66" s="15" t="s">
        <v>51</v>
      </c>
      <c r="BJ66" s="15" t="s">
        <v>51</v>
      </c>
      <c r="BK66" s="15" t="s">
        <v>51</v>
      </c>
      <c r="BL66" s="15" t="s">
        <v>51</v>
      </c>
      <c r="BM66" s="15" t="s">
        <v>51</v>
      </c>
      <c r="BN66" s="15" t="s">
        <v>51</v>
      </c>
      <c r="BO66" s="15" t="s">
        <v>51</v>
      </c>
      <c r="BP66" s="15" t="s">
        <v>51</v>
      </c>
      <c r="BQ66" s="15" t="s">
        <v>51</v>
      </c>
      <c r="BR66" s="15" t="s">
        <v>51</v>
      </c>
      <c r="BS66" s="15" t="s">
        <v>51</v>
      </c>
      <c r="BT66" s="15" t="s">
        <v>51</v>
      </c>
      <c r="BU66" s="15" t="s">
        <v>51</v>
      </c>
      <c r="BV66" s="15" t="s">
        <v>51</v>
      </c>
      <c r="BW66" s="15" t="s">
        <v>51</v>
      </c>
      <c r="BX66" s="15" t="s">
        <v>51</v>
      </c>
      <c r="BY66" s="15" t="s">
        <v>51</v>
      </c>
      <c r="BZ66" s="15" t="s">
        <v>51</v>
      </c>
      <c r="CA66" s="15" t="s">
        <v>51</v>
      </c>
      <c r="CB66" s="15" t="s">
        <v>51</v>
      </c>
      <c r="CC66" s="15" t="s">
        <v>51</v>
      </c>
      <c r="CD66" s="15" t="s">
        <v>51</v>
      </c>
      <c r="CE66" s="15" t="s">
        <v>51</v>
      </c>
      <c r="CF66" s="15" t="s">
        <v>51</v>
      </c>
      <c r="CG66" s="15" t="s">
        <v>51</v>
      </c>
      <c r="CH66" s="15" t="s">
        <v>51</v>
      </c>
      <c r="CI66" s="15" t="s">
        <v>51</v>
      </c>
      <c r="CJ66" s="15" t="s">
        <v>51</v>
      </c>
      <c r="CK66" s="15" t="s">
        <v>51</v>
      </c>
      <c r="CL66" s="15"/>
    </row>
    <row r="67" spans="1:90" ht="25.5">
      <c r="A67" s="13" t="s">
        <v>172</v>
      </c>
      <c r="B67" s="14" t="s">
        <v>99</v>
      </c>
      <c r="C67" s="13" t="s">
        <v>58</v>
      </c>
      <c r="D67" s="15" t="s">
        <v>51</v>
      </c>
      <c r="E67" s="15" t="s">
        <v>51</v>
      </c>
      <c r="F67" s="15" t="s">
        <v>51</v>
      </c>
      <c r="G67" s="15" t="s">
        <v>51</v>
      </c>
      <c r="H67" s="15" t="s">
        <v>51</v>
      </c>
      <c r="I67" s="15" t="s">
        <v>51</v>
      </c>
      <c r="J67" s="15" t="s">
        <v>51</v>
      </c>
      <c r="K67" s="15" t="s">
        <v>51</v>
      </c>
      <c r="L67" s="15" t="s">
        <v>51</v>
      </c>
      <c r="M67" s="15" t="s">
        <v>51</v>
      </c>
      <c r="N67" s="15" t="s">
        <v>51</v>
      </c>
      <c r="O67" s="15" t="s">
        <v>51</v>
      </c>
      <c r="P67" s="15" t="s">
        <v>51</v>
      </c>
      <c r="Q67" s="15" t="s">
        <v>51</v>
      </c>
      <c r="R67" s="15" t="s">
        <v>51</v>
      </c>
      <c r="S67" s="15" t="s">
        <v>51</v>
      </c>
      <c r="T67" s="15" t="s">
        <v>51</v>
      </c>
      <c r="U67" s="15" t="s">
        <v>51</v>
      </c>
      <c r="V67" s="15" t="s">
        <v>51</v>
      </c>
      <c r="W67" s="15" t="s">
        <v>51</v>
      </c>
      <c r="X67" s="15" t="s">
        <v>51</v>
      </c>
      <c r="Y67" s="15" t="s">
        <v>51</v>
      </c>
      <c r="Z67" s="15" t="s">
        <v>51</v>
      </c>
      <c r="AA67" s="15" t="s">
        <v>51</v>
      </c>
      <c r="AB67" s="15" t="s">
        <v>51</v>
      </c>
      <c r="AC67" s="15" t="s">
        <v>51</v>
      </c>
      <c r="AD67" s="15" t="s">
        <v>51</v>
      </c>
      <c r="AE67" s="15" t="s">
        <v>51</v>
      </c>
      <c r="AF67" s="15" t="s">
        <v>51</v>
      </c>
      <c r="AG67" s="15" t="s">
        <v>51</v>
      </c>
      <c r="AH67" s="15" t="s">
        <v>51</v>
      </c>
      <c r="AI67" s="15" t="s">
        <v>51</v>
      </c>
      <c r="AJ67" s="15" t="s">
        <v>51</v>
      </c>
      <c r="AK67" s="15" t="s">
        <v>51</v>
      </c>
      <c r="AL67" s="15" t="s">
        <v>51</v>
      </c>
      <c r="AM67" s="15" t="s">
        <v>51</v>
      </c>
      <c r="AN67" s="15" t="s">
        <v>51</v>
      </c>
      <c r="AO67" s="15" t="s">
        <v>51</v>
      </c>
      <c r="AP67" s="15" t="s">
        <v>51</v>
      </c>
      <c r="AQ67" s="15" t="s">
        <v>51</v>
      </c>
      <c r="AR67" s="15" t="s">
        <v>51</v>
      </c>
      <c r="AS67" s="15" t="s">
        <v>51</v>
      </c>
      <c r="AT67" s="15" t="s">
        <v>51</v>
      </c>
      <c r="AU67" s="15" t="s">
        <v>51</v>
      </c>
      <c r="AV67" s="15" t="s">
        <v>51</v>
      </c>
      <c r="AW67" s="15" t="s">
        <v>51</v>
      </c>
      <c r="AX67" s="15" t="s">
        <v>51</v>
      </c>
      <c r="AY67" s="15" t="s">
        <v>51</v>
      </c>
      <c r="AZ67" s="15" t="s">
        <v>51</v>
      </c>
      <c r="BA67" s="15" t="s">
        <v>51</v>
      </c>
      <c r="BB67" s="15" t="s">
        <v>51</v>
      </c>
      <c r="BC67" s="15" t="s">
        <v>51</v>
      </c>
      <c r="BD67" s="15" t="s">
        <v>51</v>
      </c>
      <c r="BE67" s="15" t="s">
        <v>51</v>
      </c>
      <c r="BF67" s="15" t="s">
        <v>51</v>
      </c>
      <c r="BG67" s="15" t="s">
        <v>51</v>
      </c>
      <c r="BH67" s="15" t="s">
        <v>51</v>
      </c>
      <c r="BI67" s="15" t="s">
        <v>51</v>
      </c>
      <c r="BJ67" s="15" t="s">
        <v>51</v>
      </c>
      <c r="BK67" s="15" t="s">
        <v>51</v>
      </c>
      <c r="BL67" s="15" t="s">
        <v>51</v>
      </c>
      <c r="BM67" s="15" t="s">
        <v>51</v>
      </c>
      <c r="BN67" s="15" t="s">
        <v>51</v>
      </c>
      <c r="BO67" s="15" t="s">
        <v>51</v>
      </c>
      <c r="BP67" s="15" t="s">
        <v>51</v>
      </c>
      <c r="BQ67" s="15" t="s">
        <v>51</v>
      </c>
      <c r="BR67" s="15" t="s">
        <v>51</v>
      </c>
      <c r="BS67" s="15" t="s">
        <v>51</v>
      </c>
      <c r="BT67" s="15" t="s">
        <v>51</v>
      </c>
      <c r="BU67" s="15" t="s">
        <v>51</v>
      </c>
      <c r="BV67" s="15" t="s">
        <v>51</v>
      </c>
      <c r="BW67" s="15" t="s">
        <v>51</v>
      </c>
      <c r="BX67" s="15" t="s">
        <v>51</v>
      </c>
      <c r="BY67" s="15" t="s">
        <v>51</v>
      </c>
      <c r="BZ67" s="15" t="s">
        <v>51</v>
      </c>
      <c r="CA67" s="15" t="s">
        <v>51</v>
      </c>
      <c r="CB67" s="15" t="s">
        <v>51</v>
      </c>
      <c r="CC67" s="15" t="s">
        <v>51</v>
      </c>
      <c r="CD67" s="15" t="s">
        <v>51</v>
      </c>
      <c r="CE67" s="15" t="s">
        <v>51</v>
      </c>
      <c r="CF67" s="15" t="s">
        <v>51</v>
      </c>
      <c r="CG67" s="15" t="s">
        <v>51</v>
      </c>
      <c r="CH67" s="15" t="s">
        <v>51</v>
      </c>
      <c r="CI67" s="15" t="s">
        <v>51</v>
      </c>
      <c r="CJ67" s="15" t="s">
        <v>51</v>
      </c>
      <c r="CK67" s="15" t="s">
        <v>51</v>
      </c>
      <c r="CL67" s="15"/>
    </row>
    <row r="68" spans="1:90" ht="25.5">
      <c r="A68" s="13" t="s">
        <v>173</v>
      </c>
      <c r="B68" s="14" t="s">
        <v>100</v>
      </c>
      <c r="C68" s="13" t="s">
        <v>58</v>
      </c>
      <c r="D68" s="15" t="s">
        <v>51</v>
      </c>
      <c r="E68" s="15" t="s">
        <v>51</v>
      </c>
      <c r="F68" s="15" t="s">
        <v>51</v>
      </c>
      <c r="G68" s="15" t="s">
        <v>51</v>
      </c>
      <c r="H68" s="15" t="s">
        <v>51</v>
      </c>
      <c r="I68" s="15" t="s">
        <v>51</v>
      </c>
      <c r="J68" s="15" t="s">
        <v>51</v>
      </c>
      <c r="K68" s="15" t="s">
        <v>51</v>
      </c>
      <c r="L68" s="15" t="s">
        <v>51</v>
      </c>
      <c r="M68" s="15" t="s">
        <v>51</v>
      </c>
      <c r="N68" s="15" t="s">
        <v>51</v>
      </c>
      <c r="O68" s="15" t="s">
        <v>51</v>
      </c>
      <c r="P68" s="15" t="s">
        <v>51</v>
      </c>
      <c r="Q68" s="15" t="s">
        <v>51</v>
      </c>
      <c r="R68" s="15" t="s">
        <v>51</v>
      </c>
      <c r="S68" s="15" t="s">
        <v>51</v>
      </c>
      <c r="T68" s="15" t="s">
        <v>51</v>
      </c>
      <c r="U68" s="15" t="s">
        <v>51</v>
      </c>
      <c r="V68" s="15" t="s">
        <v>51</v>
      </c>
      <c r="W68" s="15" t="s">
        <v>51</v>
      </c>
      <c r="X68" s="15" t="s">
        <v>51</v>
      </c>
      <c r="Y68" s="15" t="s">
        <v>51</v>
      </c>
      <c r="Z68" s="15" t="s">
        <v>51</v>
      </c>
      <c r="AA68" s="15" t="s">
        <v>51</v>
      </c>
      <c r="AB68" s="15" t="s">
        <v>51</v>
      </c>
      <c r="AC68" s="15" t="s">
        <v>51</v>
      </c>
      <c r="AD68" s="15" t="s">
        <v>51</v>
      </c>
      <c r="AE68" s="15" t="s">
        <v>51</v>
      </c>
      <c r="AF68" s="15" t="s">
        <v>51</v>
      </c>
      <c r="AG68" s="15" t="s">
        <v>51</v>
      </c>
      <c r="AH68" s="15" t="s">
        <v>51</v>
      </c>
      <c r="AI68" s="15" t="s">
        <v>51</v>
      </c>
      <c r="AJ68" s="15" t="s">
        <v>51</v>
      </c>
      <c r="AK68" s="15" t="s">
        <v>51</v>
      </c>
      <c r="AL68" s="15" t="s">
        <v>51</v>
      </c>
      <c r="AM68" s="15" t="s">
        <v>51</v>
      </c>
      <c r="AN68" s="15" t="s">
        <v>51</v>
      </c>
      <c r="AO68" s="15" t="s">
        <v>51</v>
      </c>
      <c r="AP68" s="15" t="s">
        <v>51</v>
      </c>
      <c r="AQ68" s="15" t="s">
        <v>51</v>
      </c>
      <c r="AR68" s="15" t="s">
        <v>51</v>
      </c>
      <c r="AS68" s="15" t="s">
        <v>51</v>
      </c>
      <c r="AT68" s="15" t="s">
        <v>51</v>
      </c>
      <c r="AU68" s="15" t="s">
        <v>51</v>
      </c>
      <c r="AV68" s="15" t="s">
        <v>51</v>
      </c>
      <c r="AW68" s="15" t="s">
        <v>51</v>
      </c>
      <c r="AX68" s="15" t="s">
        <v>51</v>
      </c>
      <c r="AY68" s="15" t="s">
        <v>51</v>
      </c>
      <c r="AZ68" s="15" t="s">
        <v>51</v>
      </c>
      <c r="BA68" s="15" t="s">
        <v>51</v>
      </c>
      <c r="BB68" s="15" t="s">
        <v>51</v>
      </c>
      <c r="BC68" s="15" t="s">
        <v>51</v>
      </c>
      <c r="BD68" s="15" t="s">
        <v>51</v>
      </c>
      <c r="BE68" s="15" t="s">
        <v>51</v>
      </c>
      <c r="BF68" s="15" t="s">
        <v>51</v>
      </c>
      <c r="BG68" s="15" t="s">
        <v>51</v>
      </c>
      <c r="BH68" s="15" t="s">
        <v>51</v>
      </c>
      <c r="BI68" s="15" t="s">
        <v>51</v>
      </c>
      <c r="BJ68" s="15" t="s">
        <v>51</v>
      </c>
      <c r="BK68" s="15" t="s">
        <v>51</v>
      </c>
      <c r="BL68" s="15" t="s">
        <v>51</v>
      </c>
      <c r="BM68" s="15" t="s">
        <v>51</v>
      </c>
      <c r="BN68" s="15" t="s">
        <v>51</v>
      </c>
      <c r="BO68" s="15" t="s">
        <v>51</v>
      </c>
      <c r="BP68" s="15" t="s">
        <v>51</v>
      </c>
      <c r="BQ68" s="15" t="s">
        <v>51</v>
      </c>
      <c r="BR68" s="15" t="s">
        <v>51</v>
      </c>
      <c r="BS68" s="15" t="s">
        <v>51</v>
      </c>
      <c r="BT68" s="15" t="s">
        <v>51</v>
      </c>
      <c r="BU68" s="15" t="s">
        <v>51</v>
      </c>
      <c r="BV68" s="15" t="s">
        <v>51</v>
      </c>
      <c r="BW68" s="15" t="s">
        <v>51</v>
      </c>
      <c r="BX68" s="15" t="s">
        <v>51</v>
      </c>
      <c r="BY68" s="15" t="s">
        <v>51</v>
      </c>
      <c r="BZ68" s="15" t="s">
        <v>51</v>
      </c>
      <c r="CA68" s="15" t="s">
        <v>51</v>
      </c>
      <c r="CB68" s="15" t="s">
        <v>51</v>
      </c>
      <c r="CC68" s="15" t="s">
        <v>51</v>
      </c>
      <c r="CD68" s="15" t="s">
        <v>51</v>
      </c>
      <c r="CE68" s="15" t="s">
        <v>51</v>
      </c>
      <c r="CF68" s="15" t="s">
        <v>51</v>
      </c>
      <c r="CG68" s="15" t="s">
        <v>51</v>
      </c>
      <c r="CH68" s="15" t="s">
        <v>51</v>
      </c>
      <c r="CI68" s="15" t="s">
        <v>51</v>
      </c>
      <c r="CJ68" s="15" t="s">
        <v>51</v>
      </c>
      <c r="CK68" s="15" t="s">
        <v>51</v>
      </c>
      <c r="CL68" s="15"/>
    </row>
    <row r="69" spans="1:90" ht="25.5">
      <c r="A69" s="13" t="s">
        <v>174</v>
      </c>
      <c r="B69" s="14" t="s">
        <v>101</v>
      </c>
      <c r="C69" s="13" t="s">
        <v>58</v>
      </c>
      <c r="D69" s="15" t="s">
        <v>51</v>
      </c>
      <c r="E69" s="15" t="s">
        <v>51</v>
      </c>
      <c r="F69" s="15" t="s">
        <v>51</v>
      </c>
      <c r="G69" s="15" t="s">
        <v>51</v>
      </c>
      <c r="H69" s="15" t="s">
        <v>51</v>
      </c>
      <c r="I69" s="15" t="s">
        <v>51</v>
      </c>
      <c r="J69" s="15" t="s">
        <v>51</v>
      </c>
      <c r="K69" s="15" t="s">
        <v>51</v>
      </c>
      <c r="L69" s="15" t="s">
        <v>51</v>
      </c>
      <c r="M69" s="15" t="s">
        <v>51</v>
      </c>
      <c r="N69" s="15" t="s">
        <v>51</v>
      </c>
      <c r="O69" s="15" t="s">
        <v>51</v>
      </c>
      <c r="P69" s="15" t="s">
        <v>51</v>
      </c>
      <c r="Q69" s="15" t="s">
        <v>51</v>
      </c>
      <c r="R69" s="15" t="s">
        <v>51</v>
      </c>
      <c r="S69" s="15" t="s">
        <v>51</v>
      </c>
      <c r="T69" s="15" t="s">
        <v>51</v>
      </c>
      <c r="U69" s="15" t="s">
        <v>51</v>
      </c>
      <c r="V69" s="15" t="s">
        <v>51</v>
      </c>
      <c r="W69" s="15" t="s">
        <v>51</v>
      </c>
      <c r="X69" s="15" t="s">
        <v>51</v>
      </c>
      <c r="Y69" s="15" t="s">
        <v>51</v>
      </c>
      <c r="Z69" s="15" t="s">
        <v>51</v>
      </c>
      <c r="AA69" s="15" t="s">
        <v>51</v>
      </c>
      <c r="AB69" s="15" t="s">
        <v>51</v>
      </c>
      <c r="AC69" s="15" t="s">
        <v>51</v>
      </c>
      <c r="AD69" s="15" t="s">
        <v>51</v>
      </c>
      <c r="AE69" s="15" t="s">
        <v>51</v>
      </c>
      <c r="AF69" s="15" t="s">
        <v>51</v>
      </c>
      <c r="AG69" s="15" t="s">
        <v>51</v>
      </c>
      <c r="AH69" s="15" t="s">
        <v>51</v>
      </c>
      <c r="AI69" s="15" t="s">
        <v>51</v>
      </c>
      <c r="AJ69" s="15" t="s">
        <v>51</v>
      </c>
      <c r="AK69" s="15" t="s">
        <v>51</v>
      </c>
      <c r="AL69" s="15" t="s">
        <v>51</v>
      </c>
      <c r="AM69" s="15" t="s">
        <v>51</v>
      </c>
      <c r="AN69" s="15" t="s">
        <v>51</v>
      </c>
      <c r="AO69" s="15" t="s">
        <v>51</v>
      </c>
      <c r="AP69" s="15" t="s">
        <v>51</v>
      </c>
      <c r="AQ69" s="15" t="s">
        <v>51</v>
      </c>
      <c r="AR69" s="15" t="s">
        <v>51</v>
      </c>
      <c r="AS69" s="15" t="s">
        <v>51</v>
      </c>
      <c r="AT69" s="15" t="s">
        <v>51</v>
      </c>
      <c r="AU69" s="15" t="s">
        <v>51</v>
      </c>
      <c r="AV69" s="15" t="s">
        <v>51</v>
      </c>
      <c r="AW69" s="15" t="s">
        <v>51</v>
      </c>
      <c r="AX69" s="15" t="s">
        <v>51</v>
      </c>
      <c r="AY69" s="15" t="s">
        <v>51</v>
      </c>
      <c r="AZ69" s="15" t="s">
        <v>51</v>
      </c>
      <c r="BA69" s="15" t="s">
        <v>51</v>
      </c>
      <c r="BB69" s="15" t="s">
        <v>51</v>
      </c>
      <c r="BC69" s="15" t="s">
        <v>51</v>
      </c>
      <c r="BD69" s="15" t="s">
        <v>51</v>
      </c>
      <c r="BE69" s="15" t="s">
        <v>51</v>
      </c>
      <c r="BF69" s="15" t="s">
        <v>51</v>
      </c>
      <c r="BG69" s="15" t="s">
        <v>51</v>
      </c>
      <c r="BH69" s="15" t="s">
        <v>51</v>
      </c>
      <c r="BI69" s="15" t="s">
        <v>51</v>
      </c>
      <c r="BJ69" s="15" t="s">
        <v>51</v>
      </c>
      <c r="BK69" s="15" t="s">
        <v>51</v>
      </c>
      <c r="BL69" s="15" t="s">
        <v>51</v>
      </c>
      <c r="BM69" s="15" t="s">
        <v>51</v>
      </c>
      <c r="BN69" s="15" t="s">
        <v>51</v>
      </c>
      <c r="BO69" s="15" t="s">
        <v>51</v>
      </c>
      <c r="BP69" s="15" t="s">
        <v>51</v>
      </c>
      <c r="BQ69" s="15" t="s">
        <v>51</v>
      </c>
      <c r="BR69" s="15" t="s">
        <v>51</v>
      </c>
      <c r="BS69" s="15" t="s">
        <v>51</v>
      </c>
      <c r="BT69" s="15" t="s">
        <v>51</v>
      </c>
      <c r="BU69" s="15" t="s">
        <v>51</v>
      </c>
      <c r="BV69" s="15" t="s">
        <v>51</v>
      </c>
      <c r="BW69" s="15" t="s">
        <v>51</v>
      </c>
      <c r="BX69" s="15" t="s">
        <v>51</v>
      </c>
      <c r="BY69" s="15" t="s">
        <v>51</v>
      </c>
      <c r="BZ69" s="15" t="s">
        <v>51</v>
      </c>
      <c r="CA69" s="15" t="s">
        <v>51</v>
      </c>
      <c r="CB69" s="15" t="s">
        <v>51</v>
      </c>
      <c r="CC69" s="15" t="s">
        <v>51</v>
      </c>
      <c r="CD69" s="15" t="s">
        <v>51</v>
      </c>
      <c r="CE69" s="15" t="s">
        <v>51</v>
      </c>
      <c r="CF69" s="15" t="s">
        <v>51</v>
      </c>
      <c r="CG69" s="15" t="s">
        <v>51</v>
      </c>
      <c r="CH69" s="15" t="s">
        <v>51</v>
      </c>
      <c r="CI69" s="15" t="s">
        <v>51</v>
      </c>
      <c r="CJ69" s="15" t="s">
        <v>51</v>
      </c>
      <c r="CK69" s="15" t="s">
        <v>51</v>
      </c>
      <c r="CL69" s="15"/>
    </row>
    <row r="70" spans="1:90" ht="25.5">
      <c r="A70" s="13" t="s">
        <v>175</v>
      </c>
      <c r="B70" s="14" t="s">
        <v>102</v>
      </c>
      <c r="C70" s="13" t="s">
        <v>58</v>
      </c>
      <c r="D70" s="15" t="s">
        <v>51</v>
      </c>
      <c r="E70" s="15" t="s">
        <v>51</v>
      </c>
      <c r="F70" s="15" t="s">
        <v>51</v>
      </c>
      <c r="G70" s="15" t="s">
        <v>51</v>
      </c>
      <c r="H70" s="15" t="s">
        <v>51</v>
      </c>
      <c r="I70" s="15" t="s">
        <v>51</v>
      </c>
      <c r="J70" s="15" t="s">
        <v>51</v>
      </c>
      <c r="K70" s="15" t="s">
        <v>51</v>
      </c>
      <c r="L70" s="15" t="s">
        <v>51</v>
      </c>
      <c r="M70" s="15" t="s">
        <v>51</v>
      </c>
      <c r="N70" s="15" t="s">
        <v>51</v>
      </c>
      <c r="O70" s="15" t="s">
        <v>51</v>
      </c>
      <c r="P70" s="15" t="s">
        <v>51</v>
      </c>
      <c r="Q70" s="15" t="s">
        <v>51</v>
      </c>
      <c r="R70" s="15" t="s">
        <v>51</v>
      </c>
      <c r="S70" s="15" t="s">
        <v>51</v>
      </c>
      <c r="T70" s="15" t="s">
        <v>51</v>
      </c>
      <c r="U70" s="15" t="s">
        <v>51</v>
      </c>
      <c r="V70" s="15" t="s">
        <v>51</v>
      </c>
      <c r="W70" s="15" t="s">
        <v>51</v>
      </c>
      <c r="X70" s="15" t="s">
        <v>51</v>
      </c>
      <c r="Y70" s="15" t="s">
        <v>51</v>
      </c>
      <c r="Z70" s="15" t="s">
        <v>51</v>
      </c>
      <c r="AA70" s="15" t="s">
        <v>51</v>
      </c>
      <c r="AB70" s="15" t="s">
        <v>51</v>
      </c>
      <c r="AC70" s="15" t="s">
        <v>51</v>
      </c>
      <c r="AD70" s="15" t="s">
        <v>51</v>
      </c>
      <c r="AE70" s="15" t="s">
        <v>51</v>
      </c>
      <c r="AF70" s="15" t="s">
        <v>51</v>
      </c>
      <c r="AG70" s="15" t="s">
        <v>51</v>
      </c>
      <c r="AH70" s="15" t="s">
        <v>51</v>
      </c>
      <c r="AI70" s="15" t="s">
        <v>51</v>
      </c>
      <c r="AJ70" s="15" t="s">
        <v>51</v>
      </c>
      <c r="AK70" s="15" t="s">
        <v>51</v>
      </c>
      <c r="AL70" s="15" t="s">
        <v>51</v>
      </c>
      <c r="AM70" s="15" t="s">
        <v>51</v>
      </c>
      <c r="AN70" s="15" t="s">
        <v>51</v>
      </c>
      <c r="AO70" s="15" t="s">
        <v>51</v>
      </c>
      <c r="AP70" s="15" t="s">
        <v>51</v>
      </c>
      <c r="AQ70" s="15" t="s">
        <v>51</v>
      </c>
      <c r="AR70" s="15" t="s">
        <v>51</v>
      </c>
      <c r="AS70" s="15" t="s">
        <v>51</v>
      </c>
      <c r="AT70" s="15" t="s">
        <v>51</v>
      </c>
      <c r="AU70" s="15" t="s">
        <v>51</v>
      </c>
      <c r="AV70" s="15" t="s">
        <v>51</v>
      </c>
      <c r="AW70" s="15" t="s">
        <v>51</v>
      </c>
      <c r="AX70" s="15" t="s">
        <v>51</v>
      </c>
      <c r="AY70" s="15" t="s">
        <v>51</v>
      </c>
      <c r="AZ70" s="15" t="s">
        <v>51</v>
      </c>
      <c r="BA70" s="15" t="s">
        <v>51</v>
      </c>
      <c r="BB70" s="15" t="s">
        <v>51</v>
      </c>
      <c r="BC70" s="15" t="s">
        <v>51</v>
      </c>
      <c r="BD70" s="15" t="s">
        <v>51</v>
      </c>
      <c r="BE70" s="15" t="s">
        <v>51</v>
      </c>
      <c r="BF70" s="15" t="s">
        <v>51</v>
      </c>
      <c r="BG70" s="15" t="s">
        <v>51</v>
      </c>
      <c r="BH70" s="15" t="s">
        <v>51</v>
      </c>
      <c r="BI70" s="15" t="s">
        <v>51</v>
      </c>
      <c r="BJ70" s="15" t="s">
        <v>51</v>
      </c>
      <c r="BK70" s="15" t="s">
        <v>51</v>
      </c>
      <c r="BL70" s="15" t="s">
        <v>51</v>
      </c>
      <c r="BM70" s="15" t="s">
        <v>51</v>
      </c>
      <c r="BN70" s="15" t="s">
        <v>51</v>
      </c>
      <c r="BO70" s="15" t="s">
        <v>51</v>
      </c>
      <c r="BP70" s="15" t="s">
        <v>51</v>
      </c>
      <c r="BQ70" s="15" t="s">
        <v>51</v>
      </c>
      <c r="BR70" s="15" t="s">
        <v>51</v>
      </c>
      <c r="BS70" s="15" t="s">
        <v>51</v>
      </c>
      <c r="BT70" s="15" t="s">
        <v>51</v>
      </c>
      <c r="BU70" s="15" t="s">
        <v>51</v>
      </c>
      <c r="BV70" s="15" t="s">
        <v>51</v>
      </c>
      <c r="BW70" s="15" t="s">
        <v>51</v>
      </c>
      <c r="BX70" s="15" t="s">
        <v>51</v>
      </c>
      <c r="BY70" s="15" t="s">
        <v>51</v>
      </c>
      <c r="BZ70" s="15" t="s">
        <v>51</v>
      </c>
      <c r="CA70" s="15" t="s">
        <v>51</v>
      </c>
      <c r="CB70" s="15" t="s">
        <v>51</v>
      </c>
      <c r="CC70" s="15" t="s">
        <v>51</v>
      </c>
      <c r="CD70" s="15" t="s">
        <v>51</v>
      </c>
      <c r="CE70" s="15" t="s">
        <v>51</v>
      </c>
      <c r="CF70" s="15" t="s">
        <v>51</v>
      </c>
      <c r="CG70" s="15" t="s">
        <v>51</v>
      </c>
      <c r="CH70" s="15" t="s">
        <v>51</v>
      </c>
      <c r="CI70" s="15" t="s">
        <v>51</v>
      </c>
      <c r="CJ70" s="15" t="s">
        <v>51</v>
      </c>
      <c r="CK70" s="15" t="s">
        <v>51</v>
      </c>
      <c r="CL70" s="15"/>
    </row>
    <row r="71" spans="1:90" ht="25.5">
      <c r="A71" s="13" t="s">
        <v>176</v>
      </c>
      <c r="B71" s="14" t="s">
        <v>103</v>
      </c>
      <c r="C71" s="13" t="s">
        <v>58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15">
        <v>0</v>
      </c>
      <c r="BH71" s="15">
        <v>0</v>
      </c>
      <c r="BI71" s="15">
        <v>0</v>
      </c>
      <c r="BJ71" s="15">
        <v>0</v>
      </c>
      <c r="BK71" s="15">
        <v>0</v>
      </c>
      <c r="BL71" s="15">
        <v>0</v>
      </c>
      <c r="BM71" s="15">
        <v>0</v>
      </c>
      <c r="BN71" s="15">
        <v>0</v>
      </c>
      <c r="BO71" s="15">
        <v>0</v>
      </c>
      <c r="BP71" s="15">
        <v>0</v>
      </c>
      <c r="BQ71" s="15">
        <v>0</v>
      </c>
      <c r="BR71" s="15">
        <v>0</v>
      </c>
      <c r="BS71" s="15">
        <v>0</v>
      </c>
      <c r="BT71" s="15">
        <v>0</v>
      </c>
      <c r="BU71" s="15">
        <v>0</v>
      </c>
      <c r="BV71" s="15">
        <v>0</v>
      </c>
      <c r="BW71" s="15">
        <v>0</v>
      </c>
      <c r="BX71" s="15">
        <v>0</v>
      </c>
      <c r="BY71" s="15">
        <v>0</v>
      </c>
      <c r="BZ71" s="15">
        <v>0</v>
      </c>
      <c r="CA71" s="15">
        <v>0</v>
      </c>
      <c r="CB71" s="15">
        <v>0</v>
      </c>
      <c r="CC71" s="15">
        <v>0</v>
      </c>
      <c r="CD71" s="15">
        <v>0</v>
      </c>
      <c r="CE71" s="15">
        <v>0</v>
      </c>
      <c r="CF71" s="15">
        <v>0</v>
      </c>
      <c r="CG71" s="15">
        <v>0</v>
      </c>
      <c r="CH71" s="15">
        <v>0</v>
      </c>
      <c r="CI71" s="15">
        <v>0</v>
      </c>
      <c r="CJ71" s="15">
        <v>0</v>
      </c>
      <c r="CK71" s="15">
        <v>0</v>
      </c>
      <c r="CL71" s="15"/>
    </row>
    <row r="72" spans="1:90" ht="15.75">
      <c r="A72" s="13" t="s">
        <v>177</v>
      </c>
      <c r="B72" s="14" t="s">
        <v>104</v>
      </c>
      <c r="C72" s="13" t="s">
        <v>58</v>
      </c>
      <c r="D72" s="15" t="s">
        <v>51</v>
      </c>
      <c r="E72" s="15" t="s">
        <v>51</v>
      </c>
      <c r="F72" s="15" t="s">
        <v>51</v>
      </c>
      <c r="G72" s="15" t="s">
        <v>51</v>
      </c>
      <c r="H72" s="15" t="s">
        <v>51</v>
      </c>
      <c r="I72" s="15" t="s">
        <v>51</v>
      </c>
      <c r="J72" s="15" t="s">
        <v>51</v>
      </c>
      <c r="K72" s="15" t="s">
        <v>51</v>
      </c>
      <c r="L72" s="15" t="s">
        <v>51</v>
      </c>
      <c r="M72" s="15" t="s">
        <v>51</v>
      </c>
      <c r="N72" s="15" t="s">
        <v>51</v>
      </c>
      <c r="O72" s="15" t="s">
        <v>51</v>
      </c>
      <c r="P72" s="15" t="s">
        <v>51</v>
      </c>
      <c r="Q72" s="15" t="s">
        <v>51</v>
      </c>
      <c r="R72" s="15" t="s">
        <v>51</v>
      </c>
      <c r="S72" s="15" t="s">
        <v>51</v>
      </c>
      <c r="T72" s="15" t="s">
        <v>51</v>
      </c>
      <c r="U72" s="15" t="s">
        <v>51</v>
      </c>
      <c r="V72" s="15" t="s">
        <v>51</v>
      </c>
      <c r="W72" s="15" t="s">
        <v>51</v>
      </c>
      <c r="X72" s="15" t="s">
        <v>51</v>
      </c>
      <c r="Y72" s="15" t="s">
        <v>51</v>
      </c>
      <c r="Z72" s="15" t="s">
        <v>51</v>
      </c>
      <c r="AA72" s="15" t="s">
        <v>51</v>
      </c>
      <c r="AB72" s="15" t="s">
        <v>51</v>
      </c>
      <c r="AC72" s="15" t="s">
        <v>51</v>
      </c>
      <c r="AD72" s="15" t="s">
        <v>51</v>
      </c>
      <c r="AE72" s="15" t="s">
        <v>51</v>
      </c>
      <c r="AF72" s="15" t="s">
        <v>51</v>
      </c>
      <c r="AG72" s="15" t="s">
        <v>51</v>
      </c>
      <c r="AH72" s="15" t="s">
        <v>51</v>
      </c>
      <c r="AI72" s="15" t="s">
        <v>51</v>
      </c>
      <c r="AJ72" s="15" t="s">
        <v>51</v>
      </c>
      <c r="AK72" s="15" t="s">
        <v>51</v>
      </c>
      <c r="AL72" s="15" t="s">
        <v>51</v>
      </c>
      <c r="AM72" s="15" t="s">
        <v>51</v>
      </c>
      <c r="AN72" s="15" t="s">
        <v>51</v>
      </c>
      <c r="AO72" s="15" t="s">
        <v>51</v>
      </c>
      <c r="AP72" s="15" t="s">
        <v>51</v>
      </c>
      <c r="AQ72" s="15" t="s">
        <v>51</v>
      </c>
      <c r="AR72" s="15" t="s">
        <v>51</v>
      </c>
      <c r="AS72" s="15" t="s">
        <v>51</v>
      </c>
      <c r="AT72" s="15" t="s">
        <v>51</v>
      </c>
      <c r="AU72" s="15" t="s">
        <v>51</v>
      </c>
      <c r="AV72" s="15" t="s">
        <v>51</v>
      </c>
      <c r="AW72" s="15" t="s">
        <v>51</v>
      </c>
      <c r="AX72" s="15" t="s">
        <v>51</v>
      </c>
      <c r="AY72" s="15" t="s">
        <v>51</v>
      </c>
      <c r="AZ72" s="15" t="s">
        <v>51</v>
      </c>
      <c r="BA72" s="15" t="s">
        <v>51</v>
      </c>
      <c r="BB72" s="15" t="s">
        <v>51</v>
      </c>
      <c r="BC72" s="15" t="s">
        <v>51</v>
      </c>
      <c r="BD72" s="15" t="s">
        <v>51</v>
      </c>
      <c r="BE72" s="15" t="s">
        <v>51</v>
      </c>
      <c r="BF72" s="15" t="s">
        <v>51</v>
      </c>
      <c r="BG72" s="15" t="s">
        <v>51</v>
      </c>
      <c r="BH72" s="15" t="s">
        <v>51</v>
      </c>
      <c r="BI72" s="15" t="s">
        <v>51</v>
      </c>
      <c r="BJ72" s="15" t="s">
        <v>51</v>
      </c>
      <c r="BK72" s="15" t="s">
        <v>51</v>
      </c>
      <c r="BL72" s="15" t="s">
        <v>51</v>
      </c>
      <c r="BM72" s="15" t="s">
        <v>51</v>
      </c>
      <c r="BN72" s="15" t="s">
        <v>51</v>
      </c>
      <c r="BO72" s="15" t="s">
        <v>51</v>
      </c>
      <c r="BP72" s="15" t="s">
        <v>51</v>
      </c>
      <c r="BQ72" s="15" t="s">
        <v>51</v>
      </c>
      <c r="BR72" s="15" t="s">
        <v>51</v>
      </c>
      <c r="BS72" s="15" t="s">
        <v>51</v>
      </c>
      <c r="BT72" s="15" t="s">
        <v>51</v>
      </c>
      <c r="BU72" s="15" t="s">
        <v>51</v>
      </c>
      <c r="BV72" s="15" t="s">
        <v>51</v>
      </c>
      <c r="BW72" s="15" t="s">
        <v>51</v>
      </c>
      <c r="BX72" s="15" t="s">
        <v>51</v>
      </c>
      <c r="BY72" s="15" t="s">
        <v>51</v>
      </c>
      <c r="BZ72" s="15" t="s">
        <v>51</v>
      </c>
      <c r="CA72" s="15" t="s">
        <v>51</v>
      </c>
      <c r="CB72" s="15" t="s">
        <v>51</v>
      </c>
      <c r="CC72" s="15" t="s">
        <v>51</v>
      </c>
      <c r="CD72" s="15" t="s">
        <v>51</v>
      </c>
      <c r="CE72" s="15" t="s">
        <v>51</v>
      </c>
      <c r="CF72" s="15" t="s">
        <v>51</v>
      </c>
      <c r="CG72" s="15" t="s">
        <v>51</v>
      </c>
      <c r="CH72" s="15" t="s">
        <v>51</v>
      </c>
      <c r="CI72" s="15" t="s">
        <v>51</v>
      </c>
      <c r="CJ72" s="15" t="s">
        <v>51</v>
      </c>
      <c r="CK72" s="15" t="s">
        <v>51</v>
      </c>
      <c r="CL72" s="15"/>
    </row>
    <row r="73" spans="1:90" ht="18.75" customHeight="1">
      <c r="A73" s="13" t="s">
        <v>178</v>
      </c>
      <c r="B73" s="14" t="s">
        <v>105</v>
      </c>
      <c r="C73" s="13" t="s">
        <v>58</v>
      </c>
      <c r="D73" s="15" t="s">
        <v>51</v>
      </c>
      <c r="E73" s="15" t="s">
        <v>51</v>
      </c>
      <c r="F73" s="15" t="s">
        <v>51</v>
      </c>
      <c r="G73" s="15" t="s">
        <v>51</v>
      </c>
      <c r="H73" s="15" t="s">
        <v>51</v>
      </c>
      <c r="I73" s="15" t="s">
        <v>51</v>
      </c>
      <c r="J73" s="15" t="s">
        <v>51</v>
      </c>
      <c r="K73" s="15" t="s">
        <v>51</v>
      </c>
      <c r="L73" s="15" t="s">
        <v>51</v>
      </c>
      <c r="M73" s="15" t="s">
        <v>51</v>
      </c>
      <c r="N73" s="15" t="s">
        <v>51</v>
      </c>
      <c r="O73" s="15" t="s">
        <v>51</v>
      </c>
      <c r="P73" s="15" t="s">
        <v>51</v>
      </c>
      <c r="Q73" s="15" t="s">
        <v>51</v>
      </c>
      <c r="R73" s="15" t="s">
        <v>51</v>
      </c>
      <c r="S73" s="15" t="s">
        <v>51</v>
      </c>
      <c r="T73" s="15" t="s">
        <v>51</v>
      </c>
      <c r="U73" s="15" t="s">
        <v>51</v>
      </c>
      <c r="V73" s="15" t="s">
        <v>51</v>
      </c>
      <c r="W73" s="15" t="s">
        <v>51</v>
      </c>
      <c r="X73" s="15" t="s">
        <v>51</v>
      </c>
      <c r="Y73" s="15" t="s">
        <v>51</v>
      </c>
      <c r="Z73" s="15" t="s">
        <v>51</v>
      </c>
      <c r="AA73" s="15" t="s">
        <v>51</v>
      </c>
      <c r="AB73" s="15" t="s">
        <v>51</v>
      </c>
      <c r="AC73" s="15" t="s">
        <v>51</v>
      </c>
      <c r="AD73" s="15" t="s">
        <v>51</v>
      </c>
      <c r="AE73" s="15" t="s">
        <v>51</v>
      </c>
      <c r="AF73" s="15" t="s">
        <v>51</v>
      </c>
      <c r="AG73" s="15" t="s">
        <v>51</v>
      </c>
      <c r="AH73" s="15" t="s">
        <v>51</v>
      </c>
      <c r="AI73" s="15" t="s">
        <v>51</v>
      </c>
      <c r="AJ73" s="15" t="s">
        <v>51</v>
      </c>
      <c r="AK73" s="15" t="s">
        <v>51</v>
      </c>
      <c r="AL73" s="15" t="s">
        <v>51</v>
      </c>
      <c r="AM73" s="15" t="s">
        <v>51</v>
      </c>
      <c r="AN73" s="15" t="s">
        <v>51</v>
      </c>
      <c r="AO73" s="15" t="s">
        <v>51</v>
      </c>
      <c r="AP73" s="15" t="s">
        <v>51</v>
      </c>
      <c r="AQ73" s="15" t="s">
        <v>51</v>
      </c>
      <c r="AR73" s="15" t="s">
        <v>51</v>
      </c>
      <c r="AS73" s="15" t="s">
        <v>51</v>
      </c>
      <c r="AT73" s="15" t="s">
        <v>51</v>
      </c>
      <c r="AU73" s="15" t="s">
        <v>51</v>
      </c>
      <c r="AV73" s="15" t="s">
        <v>51</v>
      </c>
      <c r="AW73" s="15" t="s">
        <v>51</v>
      </c>
      <c r="AX73" s="15" t="s">
        <v>51</v>
      </c>
      <c r="AY73" s="15" t="s">
        <v>51</v>
      </c>
      <c r="AZ73" s="15" t="s">
        <v>51</v>
      </c>
      <c r="BA73" s="15" t="s">
        <v>51</v>
      </c>
      <c r="BB73" s="15" t="s">
        <v>51</v>
      </c>
      <c r="BC73" s="15" t="s">
        <v>51</v>
      </c>
      <c r="BD73" s="15" t="s">
        <v>51</v>
      </c>
      <c r="BE73" s="15" t="s">
        <v>51</v>
      </c>
      <c r="BF73" s="15" t="s">
        <v>51</v>
      </c>
      <c r="BG73" s="15" t="s">
        <v>51</v>
      </c>
      <c r="BH73" s="15" t="s">
        <v>51</v>
      </c>
      <c r="BI73" s="15" t="s">
        <v>51</v>
      </c>
      <c r="BJ73" s="15" t="s">
        <v>51</v>
      </c>
      <c r="BK73" s="15" t="s">
        <v>51</v>
      </c>
      <c r="BL73" s="15" t="s">
        <v>51</v>
      </c>
      <c r="BM73" s="15" t="s">
        <v>51</v>
      </c>
      <c r="BN73" s="15" t="s">
        <v>51</v>
      </c>
      <c r="BO73" s="15" t="s">
        <v>51</v>
      </c>
      <c r="BP73" s="15" t="s">
        <v>51</v>
      </c>
      <c r="BQ73" s="15" t="s">
        <v>51</v>
      </c>
      <c r="BR73" s="15" t="s">
        <v>51</v>
      </c>
      <c r="BS73" s="15" t="s">
        <v>51</v>
      </c>
      <c r="BT73" s="15" t="s">
        <v>51</v>
      </c>
      <c r="BU73" s="15" t="s">
        <v>51</v>
      </c>
      <c r="BV73" s="15" t="s">
        <v>51</v>
      </c>
      <c r="BW73" s="15" t="s">
        <v>51</v>
      </c>
      <c r="BX73" s="15" t="s">
        <v>51</v>
      </c>
      <c r="BY73" s="15" t="s">
        <v>51</v>
      </c>
      <c r="BZ73" s="15" t="s">
        <v>51</v>
      </c>
      <c r="CA73" s="15" t="s">
        <v>51</v>
      </c>
      <c r="CB73" s="15" t="s">
        <v>51</v>
      </c>
      <c r="CC73" s="15" t="s">
        <v>51</v>
      </c>
      <c r="CD73" s="15" t="s">
        <v>51</v>
      </c>
      <c r="CE73" s="15" t="s">
        <v>51</v>
      </c>
      <c r="CF73" s="15" t="s">
        <v>51</v>
      </c>
      <c r="CG73" s="15" t="s">
        <v>51</v>
      </c>
      <c r="CH73" s="15" t="s">
        <v>51</v>
      </c>
      <c r="CI73" s="15" t="s">
        <v>51</v>
      </c>
      <c r="CJ73" s="15" t="s">
        <v>51</v>
      </c>
      <c r="CK73" s="15" t="s">
        <v>51</v>
      </c>
      <c r="CL73" s="15"/>
    </row>
    <row r="74" spans="1:90" ht="28.5" customHeight="1">
      <c r="A74" s="13" t="s">
        <v>549</v>
      </c>
      <c r="B74" s="14" t="s">
        <v>106</v>
      </c>
      <c r="C74" s="13" t="s">
        <v>58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5">
        <v>0</v>
      </c>
      <c r="BI74" s="15">
        <v>0</v>
      </c>
      <c r="BJ74" s="15">
        <v>0</v>
      </c>
      <c r="BK74" s="15">
        <v>0</v>
      </c>
      <c r="BL74" s="15">
        <v>0</v>
      </c>
      <c r="BM74" s="15">
        <v>0</v>
      </c>
      <c r="BN74" s="15">
        <v>0</v>
      </c>
      <c r="BO74" s="15">
        <v>0</v>
      </c>
      <c r="BP74" s="15">
        <v>0</v>
      </c>
      <c r="BQ74" s="15">
        <v>0</v>
      </c>
      <c r="BR74" s="15">
        <v>0</v>
      </c>
      <c r="BS74" s="15">
        <v>0</v>
      </c>
      <c r="BT74" s="15">
        <v>0</v>
      </c>
      <c r="BU74" s="15">
        <v>0</v>
      </c>
      <c r="BV74" s="15">
        <v>0</v>
      </c>
      <c r="BW74" s="15">
        <v>0</v>
      </c>
      <c r="BX74" s="15">
        <v>0</v>
      </c>
      <c r="BY74" s="15">
        <v>0</v>
      </c>
      <c r="BZ74" s="15">
        <v>0</v>
      </c>
      <c r="CA74" s="15">
        <v>0</v>
      </c>
      <c r="CB74" s="15">
        <v>0</v>
      </c>
      <c r="CC74" s="15">
        <v>0</v>
      </c>
      <c r="CD74" s="15">
        <v>0</v>
      </c>
      <c r="CE74" s="15">
        <v>0</v>
      </c>
      <c r="CF74" s="15">
        <v>0</v>
      </c>
      <c r="CG74" s="15">
        <v>0</v>
      </c>
      <c r="CH74" s="15">
        <v>0</v>
      </c>
      <c r="CI74" s="15">
        <v>0</v>
      </c>
      <c r="CJ74" s="15">
        <v>0</v>
      </c>
      <c r="CK74" s="15">
        <v>0</v>
      </c>
      <c r="CL74" s="15"/>
    </row>
    <row r="75" spans="1:90" ht="25.5">
      <c r="A75" s="13" t="s">
        <v>159</v>
      </c>
      <c r="B75" s="14" t="s">
        <v>107</v>
      </c>
      <c r="C75" s="13" t="s">
        <v>58</v>
      </c>
      <c r="D75" s="15" t="s">
        <v>51</v>
      </c>
      <c r="E75" s="15" t="s">
        <v>51</v>
      </c>
      <c r="F75" s="15" t="s">
        <v>51</v>
      </c>
      <c r="G75" s="15" t="s">
        <v>51</v>
      </c>
      <c r="H75" s="15" t="s">
        <v>51</v>
      </c>
      <c r="I75" s="15" t="s">
        <v>51</v>
      </c>
      <c r="J75" s="15" t="s">
        <v>51</v>
      </c>
      <c r="K75" s="15" t="s">
        <v>51</v>
      </c>
      <c r="L75" s="15" t="s">
        <v>51</v>
      </c>
      <c r="M75" s="15" t="s">
        <v>51</v>
      </c>
      <c r="N75" s="15" t="s">
        <v>51</v>
      </c>
      <c r="O75" s="15" t="s">
        <v>51</v>
      </c>
      <c r="P75" s="15" t="s">
        <v>51</v>
      </c>
      <c r="Q75" s="15" t="s">
        <v>51</v>
      </c>
      <c r="R75" s="15" t="s">
        <v>51</v>
      </c>
      <c r="S75" s="15" t="s">
        <v>51</v>
      </c>
      <c r="T75" s="15" t="s">
        <v>51</v>
      </c>
      <c r="U75" s="15" t="s">
        <v>51</v>
      </c>
      <c r="V75" s="15" t="s">
        <v>51</v>
      </c>
      <c r="W75" s="15" t="s">
        <v>51</v>
      </c>
      <c r="X75" s="15" t="s">
        <v>51</v>
      </c>
      <c r="Y75" s="15" t="s">
        <v>51</v>
      </c>
      <c r="Z75" s="15" t="s">
        <v>51</v>
      </c>
      <c r="AA75" s="15" t="s">
        <v>51</v>
      </c>
      <c r="AB75" s="15" t="s">
        <v>51</v>
      </c>
      <c r="AC75" s="15" t="s">
        <v>51</v>
      </c>
      <c r="AD75" s="15" t="s">
        <v>51</v>
      </c>
      <c r="AE75" s="15" t="s">
        <v>51</v>
      </c>
      <c r="AF75" s="15" t="s">
        <v>51</v>
      </c>
      <c r="AG75" s="15" t="s">
        <v>51</v>
      </c>
      <c r="AH75" s="15" t="s">
        <v>51</v>
      </c>
      <c r="AI75" s="15" t="s">
        <v>51</v>
      </c>
      <c r="AJ75" s="15" t="s">
        <v>51</v>
      </c>
      <c r="AK75" s="15" t="s">
        <v>51</v>
      </c>
      <c r="AL75" s="15" t="s">
        <v>51</v>
      </c>
      <c r="AM75" s="15" t="s">
        <v>51</v>
      </c>
      <c r="AN75" s="15" t="s">
        <v>51</v>
      </c>
      <c r="AO75" s="15" t="s">
        <v>51</v>
      </c>
      <c r="AP75" s="15" t="s">
        <v>51</v>
      </c>
      <c r="AQ75" s="15" t="s">
        <v>51</v>
      </c>
      <c r="AR75" s="15" t="s">
        <v>51</v>
      </c>
      <c r="AS75" s="15" t="s">
        <v>51</v>
      </c>
      <c r="AT75" s="15" t="s">
        <v>51</v>
      </c>
      <c r="AU75" s="15" t="s">
        <v>51</v>
      </c>
      <c r="AV75" s="15" t="s">
        <v>51</v>
      </c>
      <c r="AW75" s="15" t="s">
        <v>51</v>
      </c>
      <c r="AX75" s="15" t="s">
        <v>51</v>
      </c>
      <c r="AY75" s="15" t="s">
        <v>51</v>
      </c>
      <c r="AZ75" s="15" t="s">
        <v>51</v>
      </c>
      <c r="BA75" s="15" t="s">
        <v>51</v>
      </c>
      <c r="BB75" s="15" t="s">
        <v>51</v>
      </c>
      <c r="BC75" s="15" t="s">
        <v>51</v>
      </c>
      <c r="BD75" s="15" t="s">
        <v>51</v>
      </c>
      <c r="BE75" s="15" t="s">
        <v>51</v>
      </c>
      <c r="BF75" s="15" t="s">
        <v>51</v>
      </c>
      <c r="BG75" s="15" t="s">
        <v>51</v>
      </c>
      <c r="BH75" s="15" t="s">
        <v>51</v>
      </c>
      <c r="BI75" s="15" t="s">
        <v>51</v>
      </c>
      <c r="BJ75" s="15" t="s">
        <v>51</v>
      </c>
      <c r="BK75" s="15" t="s">
        <v>51</v>
      </c>
      <c r="BL75" s="15" t="s">
        <v>51</v>
      </c>
      <c r="BM75" s="15" t="s">
        <v>51</v>
      </c>
      <c r="BN75" s="15" t="s">
        <v>51</v>
      </c>
      <c r="BO75" s="15" t="s">
        <v>51</v>
      </c>
      <c r="BP75" s="15" t="s">
        <v>51</v>
      </c>
      <c r="BQ75" s="15" t="s">
        <v>51</v>
      </c>
      <c r="BR75" s="15" t="s">
        <v>51</v>
      </c>
      <c r="BS75" s="15" t="s">
        <v>51</v>
      </c>
      <c r="BT75" s="15" t="s">
        <v>51</v>
      </c>
      <c r="BU75" s="15" t="s">
        <v>51</v>
      </c>
      <c r="BV75" s="15" t="s">
        <v>51</v>
      </c>
      <c r="BW75" s="15" t="s">
        <v>51</v>
      </c>
      <c r="BX75" s="15" t="s">
        <v>51</v>
      </c>
      <c r="BY75" s="15" t="s">
        <v>51</v>
      </c>
      <c r="BZ75" s="15" t="s">
        <v>51</v>
      </c>
      <c r="CA75" s="15" t="s">
        <v>51</v>
      </c>
      <c r="CB75" s="15" t="s">
        <v>51</v>
      </c>
      <c r="CC75" s="15" t="s">
        <v>51</v>
      </c>
      <c r="CD75" s="15" t="s">
        <v>51</v>
      </c>
      <c r="CE75" s="15" t="s">
        <v>51</v>
      </c>
      <c r="CF75" s="15" t="s">
        <v>51</v>
      </c>
      <c r="CG75" s="15" t="s">
        <v>51</v>
      </c>
      <c r="CH75" s="15" t="s">
        <v>51</v>
      </c>
      <c r="CI75" s="15" t="s">
        <v>51</v>
      </c>
      <c r="CJ75" s="15" t="s">
        <v>51</v>
      </c>
      <c r="CK75" s="15" t="s">
        <v>51</v>
      </c>
      <c r="CL75" s="15"/>
    </row>
    <row r="76" spans="1:90" ht="25.5">
      <c r="A76" s="13" t="s">
        <v>160</v>
      </c>
      <c r="B76" s="14" t="s">
        <v>108</v>
      </c>
      <c r="C76" s="13" t="s">
        <v>58</v>
      </c>
      <c r="D76" s="15" t="s">
        <v>51</v>
      </c>
      <c r="E76" s="15" t="s">
        <v>51</v>
      </c>
      <c r="F76" s="15" t="s">
        <v>51</v>
      </c>
      <c r="G76" s="15" t="s">
        <v>51</v>
      </c>
      <c r="H76" s="15" t="s">
        <v>51</v>
      </c>
      <c r="I76" s="15" t="s">
        <v>51</v>
      </c>
      <c r="J76" s="15" t="s">
        <v>51</v>
      </c>
      <c r="K76" s="15" t="s">
        <v>51</v>
      </c>
      <c r="L76" s="15" t="s">
        <v>51</v>
      </c>
      <c r="M76" s="15" t="s">
        <v>51</v>
      </c>
      <c r="N76" s="15" t="s">
        <v>51</v>
      </c>
      <c r="O76" s="15" t="s">
        <v>51</v>
      </c>
      <c r="P76" s="15" t="s">
        <v>51</v>
      </c>
      <c r="Q76" s="15" t="s">
        <v>51</v>
      </c>
      <c r="R76" s="15" t="s">
        <v>51</v>
      </c>
      <c r="S76" s="15" t="s">
        <v>51</v>
      </c>
      <c r="T76" s="15" t="s">
        <v>51</v>
      </c>
      <c r="U76" s="15" t="s">
        <v>51</v>
      </c>
      <c r="V76" s="15" t="s">
        <v>51</v>
      </c>
      <c r="W76" s="15" t="s">
        <v>51</v>
      </c>
      <c r="X76" s="15" t="s">
        <v>51</v>
      </c>
      <c r="Y76" s="15" t="s">
        <v>51</v>
      </c>
      <c r="Z76" s="15" t="s">
        <v>51</v>
      </c>
      <c r="AA76" s="15" t="s">
        <v>51</v>
      </c>
      <c r="AB76" s="15" t="s">
        <v>51</v>
      </c>
      <c r="AC76" s="15" t="s">
        <v>51</v>
      </c>
      <c r="AD76" s="15" t="s">
        <v>51</v>
      </c>
      <c r="AE76" s="15" t="s">
        <v>51</v>
      </c>
      <c r="AF76" s="15" t="s">
        <v>51</v>
      </c>
      <c r="AG76" s="15" t="s">
        <v>51</v>
      </c>
      <c r="AH76" s="15" t="s">
        <v>51</v>
      </c>
      <c r="AI76" s="15" t="s">
        <v>51</v>
      </c>
      <c r="AJ76" s="15" t="s">
        <v>51</v>
      </c>
      <c r="AK76" s="15" t="s">
        <v>51</v>
      </c>
      <c r="AL76" s="15" t="s">
        <v>51</v>
      </c>
      <c r="AM76" s="15" t="s">
        <v>51</v>
      </c>
      <c r="AN76" s="15" t="s">
        <v>51</v>
      </c>
      <c r="AO76" s="15" t="s">
        <v>51</v>
      </c>
      <c r="AP76" s="15" t="s">
        <v>51</v>
      </c>
      <c r="AQ76" s="15" t="s">
        <v>51</v>
      </c>
      <c r="AR76" s="15" t="s">
        <v>51</v>
      </c>
      <c r="AS76" s="15" t="s">
        <v>51</v>
      </c>
      <c r="AT76" s="15" t="s">
        <v>51</v>
      </c>
      <c r="AU76" s="15" t="s">
        <v>51</v>
      </c>
      <c r="AV76" s="15" t="s">
        <v>51</v>
      </c>
      <c r="AW76" s="15" t="s">
        <v>51</v>
      </c>
      <c r="AX76" s="15" t="s">
        <v>51</v>
      </c>
      <c r="AY76" s="15" t="s">
        <v>51</v>
      </c>
      <c r="AZ76" s="15" t="s">
        <v>51</v>
      </c>
      <c r="BA76" s="15" t="s">
        <v>51</v>
      </c>
      <c r="BB76" s="15" t="s">
        <v>51</v>
      </c>
      <c r="BC76" s="15" t="s">
        <v>51</v>
      </c>
      <c r="BD76" s="15" t="s">
        <v>51</v>
      </c>
      <c r="BE76" s="15" t="s">
        <v>51</v>
      </c>
      <c r="BF76" s="15" t="s">
        <v>51</v>
      </c>
      <c r="BG76" s="15" t="s">
        <v>51</v>
      </c>
      <c r="BH76" s="15" t="s">
        <v>51</v>
      </c>
      <c r="BI76" s="15" t="s">
        <v>51</v>
      </c>
      <c r="BJ76" s="15" t="s">
        <v>51</v>
      </c>
      <c r="BK76" s="15" t="s">
        <v>51</v>
      </c>
      <c r="BL76" s="15" t="s">
        <v>51</v>
      </c>
      <c r="BM76" s="15" t="s">
        <v>51</v>
      </c>
      <c r="BN76" s="15" t="s">
        <v>51</v>
      </c>
      <c r="BO76" s="15" t="s">
        <v>51</v>
      </c>
      <c r="BP76" s="15" t="s">
        <v>51</v>
      </c>
      <c r="BQ76" s="15" t="s">
        <v>51</v>
      </c>
      <c r="BR76" s="15" t="s">
        <v>51</v>
      </c>
      <c r="BS76" s="15" t="s">
        <v>51</v>
      </c>
      <c r="BT76" s="15" t="s">
        <v>51</v>
      </c>
      <c r="BU76" s="15" t="s">
        <v>51</v>
      </c>
      <c r="BV76" s="15" t="s">
        <v>51</v>
      </c>
      <c r="BW76" s="15" t="s">
        <v>51</v>
      </c>
      <c r="BX76" s="15" t="s">
        <v>51</v>
      </c>
      <c r="BY76" s="15" t="s">
        <v>51</v>
      </c>
      <c r="BZ76" s="15" t="s">
        <v>51</v>
      </c>
      <c r="CA76" s="15" t="s">
        <v>51</v>
      </c>
      <c r="CB76" s="15" t="s">
        <v>51</v>
      </c>
      <c r="CC76" s="15" t="s">
        <v>51</v>
      </c>
      <c r="CD76" s="15" t="s">
        <v>51</v>
      </c>
      <c r="CE76" s="15" t="s">
        <v>51</v>
      </c>
      <c r="CF76" s="15" t="s">
        <v>51</v>
      </c>
      <c r="CG76" s="15" t="s">
        <v>51</v>
      </c>
      <c r="CH76" s="15" t="s">
        <v>51</v>
      </c>
      <c r="CI76" s="15" t="s">
        <v>51</v>
      </c>
      <c r="CJ76" s="15" t="s">
        <v>51</v>
      </c>
      <c r="CK76" s="15" t="s">
        <v>51</v>
      </c>
      <c r="CL76" s="15"/>
    </row>
    <row r="77" spans="1:90" ht="18" customHeight="1">
      <c r="A77" s="13" t="s">
        <v>88</v>
      </c>
      <c r="B77" s="14" t="s">
        <v>109</v>
      </c>
      <c r="C77" s="13" t="s">
        <v>58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5">
        <v>0</v>
      </c>
      <c r="BI77" s="15">
        <v>0</v>
      </c>
      <c r="BJ77" s="15">
        <v>0</v>
      </c>
      <c r="BK77" s="15">
        <v>0</v>
      </c>
      <c r="BL77" s="15">
        <v>0</v>
      </c>
      <c r="BM77" s="15">
        <v>0</v>
      </c>
      <c r="BN77" s="15">
        <v>0</v>
      </c>
      <c r="BO77" s="15">
        <v>0</v>
      </c>
      <c r="BP77" s="15">
        <v>0</v>
      </c>
      <c r="BQ77" s="15">
        <v>0</v>
      </c>
      <c r="BR77" s="15">
        <v>0</v>
      </c>
      <c r="BS77" s="15">
        <v>0</v>
      </c>
      <c r="BT77" s="15">
        <v>0</v>
      </c>
      <c r="BU77" s="15">
        <v>0</v>
      </c>
      <c r="BV77" s="15">
        <v>0</v>
      </c>
      <c r="BW77" s="15">
        <v>0</v>
      </c>
      <c r="BX77" s="15">
        <v>0</v>
      </c>
      <c r="BY77" s="15">
        <v>0</v>
      </c>
      <c r="BZ77" s="15">
        <v>0</v>
      </c>
      <c r="CA77" s="15">
        <v>0</v>
      </c>
      <c r="CB77" s="15">
        <v>0</v>
      </c>
      <c r="CC77" s="15">
        <v>0</v>
      </c>
      <c r="CD77" s="15">
        <v>0</v>
      </c>
      <c r="CE77" s="15">
        <v>0</v>
      </c>
      <c r="CF77" s="15">
        <v>0</v>
      </c>
      <c r="CG77" s="15">
        <v>0</v>
      </c>
      <c r="CH77" s="15">
        <v>0</v>
      </c>
      <c r="CI77" s="15">
        <v>0</v>
      </c>
      <c r="CJ77" s="15">
        <v>0</v>
      </c>
      <c r="CK77" s="15">
        <v>0</v>
      </c>
      <c r="CL77" s="15"/>
    </row>
    <row r="78" spans="1:90" ht="18.75" customHeight="1">
      <c r="A78" s="13" t="s">
        <v>179</v>
      </c>
      <c r="B78" s="14" t="s">
        <v>110</v>
      </c>
      <c r="C78" s="13" t="s">
        <v>58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0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5">
        <v>0</v>
      </c>
      <c r="BI78" s="15">
        <v>0</v>
      </c>
      <c r="BJ78" s="15">
        <v>0</v>
      </c>
      <c r="BK78" s="15">
        <v>0</v>
      </c>
      <c r="BL78" s="15">
        <v>0</v>
      </c>
      <c r="BM78" s="15">
        <v>0</v>
      </c>
      <c r="BN78" s="15">
        <v>0</v>
      </c>
      <c r="BO78" s="15">
        <v>0</v>
      </c>
      <c r="BP78" s="15">
        <v>0</v>
      </c>
      <c r="BQ78" s="15">
        <v>0</v>
      </c>
      <c r="BR78" s="15">
        <v>0</v>
      </c>
      <c r="BS78" s="15">
        <v>0</v>
      </c>
      <c r="BT78" s="15">
        <v>0</v>
      </c>
      <c r="BU78" s="15">
        <v>0</v>
      </c>
      <c r="BV78" s="15">
        <v>0</v>
      </c>
      <c r="BW78" s="15">
        <v>0</v>
      </c>
      <c r="BX78" s="15">
        <v>0</v>
      </c>
      <c r="BY78" s="15">
        <v>0</v>
      </c>
      <c r="BZ78" s="15">
        <v>0</v>
      </c>
      <c r="CA78" s="15">
        <v>0</v>
      </c>
      <c r="CB78" s="15">
        <v>0</v>
      </c>
      <c r="CC78" s="15">
        <v>0</v>
      </c>
      <c r="CD78" s="15">
        <v>0</v>
      </c>
      <c r="CE78" s="15">
        <v>0</v>
      </c>
      <c r="CF78" s="15">
        <v>0</v>
      </c>
      <c r="CG78" s="15">
        <v>0</v>
      </c>
      <c r="CH78" s="15">
        <v>0</v>
      </c>
      <c r="CI78" s="15">
        <v>0</v>
      </c>
      <c r="CJ78" s="15">
        <v>0</v>
      </c>
      <c r="CK78" s="15">
        <v>0</v>
      </c>
      <c r="CL78" s="15"/>
    </row>
    <row r="79" spans="1:90" ht="15.75">
      <c r="A79" s="13" t="s">
        <v>180</v>
      </c>
      <c r="B79" s="14" t="s">
        <v>111</v>
      </c>
      <c r="C79" s="13" t="s">
        <v>58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5">
        <v>0</v>
      </c>
      <c r="BI79" s="15">
        <v>0</v>
      </c>
      <c r="BJ79" s="15">
        <v>0</v>
      </c>
      <c r="BK79" s="15">
        <v>0</v>
      </c>
      <c r="BL79" s="15">
        <v>0</v>
      </c>
      <c r="BM79" s="15">
        <v>0</v>
      </c>
      <c r="BN79" s="15">
        <v>0</v>
      </c>
      <c r="BO79" s="15">
        <v>0</v>
      </c>
      <c r="BP79" s="15">
        <v>0</v>
      </c>
      <c r="BQ79" s="15">
        <v>0</v>
      </c>
      <c r="BR79" s="15">
        <v>0</v>
      </c>
      <c r="BS79" s="15">
        <v>0</v>
      </c>
      <c r="BT79" s="15">
        <v>0</v>
      </c>
      <c r="BU79" s="15">
        <v>0</v>
      </c>
      <c r="BV79" s="15">
        <v>0</v>
      </c>
      <c r="BW79" s="15">
        <v>0</v>
      </c>
      <c r="BX79" s="15">
        <v>0</v>
      </c>
      <c r="BY79" s="15">
        <v>0</v>
      </c>
      <c r="BZ79" s="15">
        <v>0</v>
      </c>
      <c r="CA79" s="15">
        <v>0</v>
      </c>
      <c r="CB79" s="15">
        <v>0</v>
      </c>
      <c r="CC79" s="15">
        <v>0</v>
      </c>
      <c r="CD79" s="15">
        <v>0</v>
      </c>
      <c r="CE79" s="15">
        <v>0</v>
      </c>
      <c r="CF79" s="15">
        <v>0</v>
      </c>
      <c r="CG79" s="15">
        <v>0</v>
      </c>
      <c r="CH79" s="15">
        <v>0</v>
      </c>
      <c r="CI79" s="15">
        <v>0</v>
      </c>
      <c r="CJ79" s="15">
        <v>0</v>
      </c>
      <c r="CK79" s="15">
        <v>0</v>
      </c>
      <c r="CL79" s="15"/>
    </row>
  </sheetData>
  <sheetProtection/>
  <mergeCells count="45">
    <mergeCell ref="M2:S2"/>
    <mergeCell ref="A4:U4"/>
    <mergeCell ref="A6:V6"/>
    <mergeCell ref="AW13:BB13"/>
    <mergeCell ref="A9:AG9"/>
    <mergeCell ref="A10:A14"/>
    <mergeCell ref="B10:B14"/>
    <mergeCell ref="C10:C14"/>
    <mergeCell ref="D10:E12"/>
    <mergeCell ref="F10:S11"/>
    <mergeCell ref="A5:AG5"/>
    <mergeCell ref="A7:AG7"/>
    <mergeCell ref="AP13:AU13"/>
    <mergeCell ref="F12:L12"/>
    <mergeCell ref="M12:S12"/>
    <mergeCell ref="T12:Z12"/>
    <mergeCell ref="BD13:BI13"/>
    <mergeCell ref="BK13:BP13"/>
    <mergeCell ref="BR13:BW13"/>
    <mergeCell ref="BY13:CD13"/>
    <mergeCell ref="CF13:CK13"/>
    <mergeCell ref="AA12:AG12"/>
    <mergeCell ref="AH12:AN12"/>
    <mergeCell ref="AO12:AU12"/>
    <mergeCell ref="D13:D14"/>
    <mergeCell ref="E13:E14"/>
    <mergeCell ref="G13:L13"/>
    <mergeCell ref="N13:S13"/>
    <mergeCell ref="U13:Z13"/>
    <mergeCell ref="CL10:CL14"/>
    <mergeCell ref="T11:AG11"/>
    <mergeCell ref="AH11:AU11"/>
    <mergeCell ref="AV11:BI11"/>
    <mergeCell ref="BJ11:BW11"/>
    <mergeCell ref="BX11:CK11"/>
    <mergeCell ref="AV12:BB12"/>
    <mergeCell ref="BC12:BI12"/>
    <mergeCell ref="BJ12:BP12"/>
    <mergeCell ref="BQ12:BW12"/>
    <mergeCell ref="T10:AG10"/>
    <mergeCell ref="AH10:CK10"/>
    <mergeCell ref="BX12:CD12"/>
    <mergeCell ref="CE12:CK12"/>
    <mergeCell ref="AB13:AG13"/>
    <mergeCell ref="AI13:AN13"/>
  </mergeCells>
  <printOptions/>
  <pageMargins left="0.3937007874015748" right="0.3937007874015748" top="0.6692913385826772" bottom="0.4724409448818898" header="0.31496062992125984" footer="0.31496062992125984"/>
  <pageSetup firstPageNumber="12" useFirstPageNumber="1" horizontalDpi="600" verticalDpi="600" orientation="landscape" paperSize="9" scale="50" r:id="rId1"/>
  <headerFooter>
    <oddHeader>&amp;C&amp;P</oddHeader>
  </headerFooter>
  <colBreaks count="2" manualBreakCount="2">
    <brk id="19" max="65535" man="1"/>
    <brk id="5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7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/>
  <cols>
    <col min="1" max="1" width="12.00390625" style="5" customWidth="1"/>
    <col min="2" max="2" width="98.125" style="5" customWidth="1"/>
    <col min="3" max="3" width="14.875" style="5" customWidth="1"/>
    <col min="4" max="4" width="26.75390625" style="5" customWidth="1"/>
    <col min="5" max="5" width="26.00390625" style="5" customWidth="1"/>
    <col min="6" max="6" width="27.00390625" style="5" customWidth="1"/>
    <col min="7" max="7" width="16.50390625" style="5" customWidth="1"/>
    <col min="8" max="8" width="4.625" style="5" customWidth="1"/>
    <col min="9" max="9" width="4.375" style="5" customWidth="1"/>
    <col min="10" max="11" width="3.375" style="5" customWidth="1"/>
    <col min="12" max="12" width="4.125" style="5" customWidth="1"/>
    <col min="13" max="15" width="5.75390625" style="5" customWidth="1"/>
    <col min="16" max="16" width="3.875" style="5" customWidth="1"/>
    <col min="17" max="17" width="4.50390625" style="5" customWidth="1"/>
    <col min="18" max="18" width="3.875" style="5" customWidth="1"/>
    <col min="19" max="19" width="4.375" style="5" customWidth="1"/>
    <col min="20" max="22" width="5.75390625" style="5" customWidth="1"/>
    <col min="23" max="23" width="6.125" style="5" customWidth="1"/>
    <col min="24" max="24" width="5.75390625" style="5" customWidth="1"/>
    <col min="25" max="25" width="6.50390625" style="5" customWidth="1"/>
    <col min="26" max="26" width="3.50390625" style="5" customWidth="1"/>
    <col min="27" max="27" width="5.75390625" style="5" customWidth="1"/>
    <col min="28" max="28" width="16.125" style="5" customWidth="1"/>
    <col min="29" max="29" width="21.25390625" style="5" customWidth="1"/>
    <col min="30" max="30" width="12.625" style="5" customWidth="1"/>
    <col min="31" max="31" width="22.375" style="5" customWidth="1"/>
    <col min="32" max="32" width="10.875" style="5" customWidth="1"/>
    <col min="33" max="33" width="17.375" style="5" customWidth="1"/>
    <col min="34" max="35" width="4.125" style="5" customWidth="1"/>
    <col min="36" max="36" width="3.75390625" style="5" customWidth="1"/>
    <col min="37" max="37" width="3.875" style="5" customWidth="1"/>
    <col min="38" max="38" width="4.50390625" style="5" customWidth="1"/>
    <col min="39" max="39" width="5.00390625" style="5" customWidth="1"/>
    <col min="40" max="40" width="5.50390625" style="5" customWidth="1"/>
    <col min="41" max="41" width="5.75390625" style="5" customWidth="1"/>
    <col min="42" max="42" width="5.50390625" style="5" customWidth="1"/>
    <col min="43" max="44" width="5.00390625" style="5" customWidth="1"/>
    <col min="45" max="45" width="12.875" style="5" customWidth="1"/>
    <col min="46" max="55" width="5.00390625" style="5" customWidth="1"/>
    <col min="56" max="16384" width="9.00390625" style="5" customWidth="1"/>
  </cols>
  <sheetData>
    <row r="1" spans="5:7" ht="18.75">
      <c r="E1" s="102"/>
      <c r="F1" s="102" t="s">
        <v>255</v>
      </c>
      <c r="G1" s="80"/>
    </row>
    <row r="2" spans="5:7" ht="133.5" customHeight="1">
      <c r="E2" s="103"/>
      <c r="F2" s="143" t="s">
        <v>581</v>
      </c>
      <c r="G2" s="143"/>
    </row>
    <row r="3" spans="1:7" ht="15.75">
      <c r="A3" s="180" t="s">
        <v>541</v>
      </c>
      <c r="B3" s="180"/>
      <c r="C3" s="180"/>
      <c r="D3" s="180"/>
      <c r="E3" s="180"/>
      <c r="F3" s="180"/>
      <c r="G3" s="180"/>
    </row>
    <row r="5" spans="1:45" ht="15.75">
      <c r="A5" s="101" t="s">
        <v>117</v>
      </c>
      <c r="B5" s="101"/>
      <c r="C5" s="101"/>
      <c r="D5" s="101"/>
      <c r="E5" s="101"/>
      <c r="F5" s="101"/>
      <c r="G5" s="101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</row>
    <row r="6" spans="1:45" ht="15.75">
      <c r="A6" s="101"/>
      <c r="B6" s="101"/>
      <c r="C6" s="101"/>
      <c r="D6" s="101"/>
      <c r="E6" s="101"/>
      <c r="F6" s="101"/>
      <c r="G6" s="101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</row>
    <row r="7" spans="1:7" ht="15.75">
      <c r="A7" s="33" t="s">
        <v>205</v>
      </c>
      <c r="B7" s="33"/>
      <c r="C7" s="33"/>
      <c r="D7" s="33"/>
      <c r="E7" s="33"/>
      <c r="F7" s="33"/>
      <c r="G7" s="33"/>
    </row>
    <row r="8" spans="1:7" ht="15.75">
      <c r="A8" s="33"/>
      <c r="B8" s="33"/>
      <c r="C8" s="33"/>
      <c r="D8" s="33"/>
      <c r="E8" s="33"/>
      <c r="F8" s="33"/>
      <c r="G8" s="33"/>
    </row>
    <row r="9" spans="1:45" ht="57" customHeight="1">
      <c r="A9" s="181" t="s">
        <v>546</v>
      </c>
      <c r="B9" s="181"/>
      <c r="C9" s="181"/>
      <c r="D9" s="181"/>
      <c r="E9" s="181"/>
      <c r="F9" s="181"/>
      <c r="G9" s="181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</row>
    <row r="10" spans="1:45" ht="15.75">
      <c r="A10" s="78"/>
      <c r="B10" s="78"/>
      <c r="C10" s="78"/>
      <c r="D10" s="78"/>
      <c r="E10" s="78"/>
      <c r="F10" s="78"/>
      <c r="G10" s="78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</row>
    <row r="11" spans="1:15" ht="15.75">
      <c r="A11" s="158" t="s">
        <v>12</v>
      </c>
      <c r="B11" s="77" t="s">
        <v>6</v>
      </c>
      <c r="C11" s="77" t="s">
        <v>245</v>
      </c>
      <c r="D11" s="174" t="s">
        <v>246</v>
      </c>
      <c r="E11" s="175"/>
      <c r="F11" s="176"/>
      <c r="G11" s="75" t="s">
        <v>247</v>
      </c>
      <c r="H11" s="34"/>
      <c r="I11" s="34"/>
      <c r="J11" s="34"/>
      <c r="K11" s="34"/>
      <c r="L11" s="34"/>
      <c r="M11" s="34"/>
      <c r="N11" s="34"/>
      <c r="O11" s="34"/>
    </row>
    <row r="12" spans="1:7" ht="34.5" customHeight="1">
      <c r="A12" s="159"/>
      <c r="B12" s="77"/>
      <c r="C12" s="77"/>
      <c r="D12" s="177"/>
      <c r="E12" s="178"/>
      <c r="F12" s="179"/>
      <c r="G12" s="75"/>
    </row>
    <row r="13" spans="1:7" ht="30.75" customHeight="1">
      <c r="A13" s="159"/>
      <c r="B13" s="77"/>
      <c r="C13" s="77"/>
      <c r="D13" s="164" t="s">
        <v>248</v>
      </c>
      <c r="E13" s="165"/>
      <c r="F13" s="166"/>
      <c r="G13" s="75"/>
    </row>
    <row r="14" spans="1:7" ht="15.75">
      <c r="A14" s="160"/>
      <c r="B14" s="77"/>
      <c r="C14" s="77"/>
      <c r="D14" s="35" t="s">
        <v>249</v>
      </c>
      <c r="E14" s="35" t="s">
        <v>250</v>
      </c>
      <c r="F14" s="35" t="s">
        <v>251</v>
      </c>
      <c r="G14" s="75"/>
    </row>
    <row r="15" spans="1:7" ht="15.75">
      <c r="A15" s="76">
        <v>1</v>
      </c>
      <c r="B15" s="76">
        <v>2</v>
      </c>
      <c r="C15" s="76">
        <v>3</v>
      </c>
      <c r="D15" s="142" t="s">
        <v>252</v>
      </c>
      <c r="E15" s="142" t="s">
        <v>253</v>
      </c>
      <c r="F15" s="142" t="s">
        <v>253</v>
      </c>
      <c r="G15" s="142">
        <v>5</v>
      </c>
    </row>
    <row r="16" spans="1:7" ht="15.75">
      <c r="A16" s="70">
        <v>0</v>
      </c>
      <c r="B16" s="70" t="s">
        <v>236</v>
      </c>
      <c r="C16" s="36"/>
      <c r="D16" s="37"/>
      <c r="E16" s="37"/>
      <c r="F16" s="37"/>
      <c r="G16" s="37"/>
    </row>
    <row r="17" spans="1:7" ht="15.75">
      <c r="A17" s="13" t="s">
        <v>148</v>
      </c>
      <c r="B17" s="14" t="s">
        <v>64</v>
      </c>
      <c r="C17" s="13" t="s">
        <v>58</v>
      </c>
      <c r="D17" s="13" t="s">
        <v>51</v>
      </c>
      <c r="E17" s="13" t="s">
        <v>51</v>
      </c>
      <c r="F17" s="13" t="s">
        <v>51</v>
      </c>
      <c r="G17" s="13" t="s">
        <v>51</v>
      </c>
    </row>
    <row r="18" spans="1:7" ht="15.75">
      <c r="A18" s="13" t="s">
        <v>149</v>
      </c>
      <c r="B18" s="14" t="s">
        <v>65</v>
      </c>
      <c r="C18" s="13" t="s">
        <v>58</v>
      </c>
      <c r="D18" s="13" t="s">
        <v>51</v>
      </c>
      <c r="E18" s="13" t="s">
        <v>51</v>
      </c>
      <c r="F18" s="13" t="s">
        <v>51</v>
      </c>
      <c r="G18" s="13" t="s">
        <v>51</v>
      </c>
    </row>
    <row r="19" spans="1:7" ht="25.5">
      <c r="A19" s="13" t="s">
        <v>150</v>
      </c>
      <c r="B19" s="14" t="s">
        <v>66</v>
      </c>
      <c r="C19" s="13" t="s">
        <v>58</v>
      </c>
      <c r="D19" s="13" t="s">
        <v>51</v>
      </c>
      <c r="E19" s="13" t="s">
        <v>51</v>
      </c>
      <c r="F19" s="13" t="s">
        <v>51</v>
      </c>
      <c r="G19" s="13" t="s">
        <v>51</v>
      </c>
    </row>
    <row r="20" spans="1:7" ht="15.75">
      <c r="A20" s="81" t="s">
        <v>151</v>
      </c>
      <c r="B20" s="82" t="s">
        <v>57</v>
      </c>
      <c r="C20" s="13" t="s">
        <v>58</v>
      </c>
      <c r="D20" s="81" t="s">
        <v>51</v>
      </c>
      <c r="E20" s="81" t="s">
        <v>51</v>
      </c>
      <c r="F20" s="13" t="s">
        <v>51</v>
      </c>
      <c r="G20" s="81" t="s">
        <v>51</v>
      </c>
    </row>
    <row r="21" spans="1:7" ht="15.75">
      <c r="A21" s="81" t="s">
        <v>152</v>
      </c>
      <c r="B21" s="82" t="s">
        <v>67</v>
      </c>
      <c r="C21" s="13" t="s">
        <v>58</v>
      </c>
      <c r="D21" s="81" t="s">
        <v>51</v>
      </c>
      <c r="E21" s="81" t="s">
        <v>51</v>
      </c>
      <c r="F21" s="13" t="s">
        <v>51</v>
      </c>
      <c r="G21" s="81" t="s">
        <v>51</v>
      </c>
    </row>
    <row r="22" spans="1:7" ht="15.75">
      <c r="A22" s="81" t="s">
        <v>153</v>
      </c>
      <c r="B22" s="82" t="s">
        <v>68</v>
      </c>
      <c r="C22" s="13" t="s">
        <v>58</v>
      </c>
      <c r="D22" s="81" t="s">
        <v>51</v>
      </c>
      <c r="E22" s="81" t="s">
        <v>51</v>
      </c>
      <c r="F22" s="13" t="s">
        <v>51</v>
      </c>
      <c r="G22" s="81" t="s">
        <v>51</v>
      </c>
    </row>
    <row r="23" spans="1:7" ht="15.75">
      <c r="A23" s="81">
        <v>1</v>
      </c>
      <c r="B23" s="81" t="s">
        <v>118</v>
      </c>
      <c r="C23" s="13"/>
      <c r="D23" s="81"/>
      <c r="E23" s="81"/>
      <c r="F23" s="13"/>
      <c r="G23" s="81"/>
    </row>
    <row r="24" spans="1:7" ht="15.75">
      <c r="A24" s="13" t="s">
        <v>185</v>
      </c>
      <c r="B24" s="14" t="s">
        <v>518</v>
      </c>
      <c r="C24" s="13" t="s">
        <v>58</v>
      </c>
      <c r="D24" s="13" t="s">
        <v>51</v>
      </c>
      <c r="E24" s="13" t="s">
        <v>51</v>
      </c>
      <c r="F24" s="13" t="s">
        <v>51</v>
      </c>
      <c r="G24" s="13" t="s">
        <v>51</v>
      </c>
    </row>
    <row r="25" spans="1:7" ht="15.75">
      <c r="A25" s="13" t="s">
        <v>186</v>
      </c>
      <c r="B25" s="14" t="s">
        <v>519</v>
      </c>
      <c r="C25" s="13" t="s">
        <v>58</v>
      </c>
      <c r="D25" s="13" t="s">
        <v>51</v>
      </c>
      <c r="E25" s="13" t="s">
        <v>51</v>
      </c>
      <c r="F25" s="13" t="s">
        <v>51</v>
      </c>
      <c r="G25" s="13" t="s">
        <v>51</v>
      </c>
    </row>
    <row r="26" spans="1:7" ht="25.5">
      <c r="A26" s="13" t="s">
        <v>558</v>
      </c>
      <c r="B26" s="14" t="s">
        <v>71</v>
      </c>
      <c r="C26" s="13" t="s">
        <v>58</v>
      </c>
      <c r="D26" s="13" t="s">
        <v>51</v>
      </c>
      <c r="E26" s="13" t="s">
        <v>51</v>
      </c>
      <c r="F26" s="13" t="s">
        <v>51</v>
      </c>
      <c r="G26" s="13" t="s">
        <v>51</v>
      </c>
    </row>
    <row r="27" spans="1:7" ht="25.5">
      <c r="A27" s="13" t="s">
        <v>559</v>
      </c>
      <c r="B27" s="14" t="s">
        <v>73</v>
      </c>
      <c r="C27" s="13" t="s">
        <v>58</v>
      </c>
      <c r="D27" s="13" t="s">
        <v>51</v>
      </c>
      <c r="E27" s="13" t="s">
        <v>51</v>
      </c>
      <c r="F27" s="13" t="s">
        <v>51</v>
      </c>
      <c r="G27" s="13" t="s">
        <v>51</v>
      </c>
    </row>
    <row r="28" spans="1:7" ht="15.75">
      <c r="A28" s="13" t="s">
        <v>560</v>
      </c>
      <c r="B28" s="14" t="s">
        <v>520</v>
      </c>
      <c r="C28" s="13" t="s">
        <v>58</v>
      </c>
      <c r="D28" s="13" t="s">
        <v>51</v>
      </c>
      <c r="E28" s="13" t="s">
        <v>51</v>
      </c>
      <c r="F28" s="13" t="s">
        <v>51</v>
      </c>
      <c r="G28" s="13" t="s">
        <v>51</v>
      </c>
    </row>
    <row r="29" spans="1:7" ht="15.75">
      <c r="A29" s="13" t="s">
        <v>72</v>
      </c>
      <c r="B29" s="14" t="s">
        <v>513</v>
      </c>
      <c r="C29" s="13" t="s">
        <v>112</v>
      </c>
      <c r="D29" s="13" t="s">
        <v>51</v>
      </c>
      <c r="E29" s="13" t="s">
        <v>51</v>
      </c>
      <c r="F29" s="13" t="s">
        <v>51</v>
      </c>
      <c r="G29" s="13" t="s">
        <v>51</v>
      </c>
    </row>
    <row r="30" spans="1:7" ht="25.5">
      <c r="A30" s="13" t="s">
        <v>157</v>
      </c>
      <c r="B30" s="84" t="s">
        <v>521</v>
      </c>
      <c r="C30" s="13" t="s">
        <v>58</v>
      </c>
      <c r="D30" s="13" t="s">
        <v>51</v>
      </c>
      <c r="E30" s="91" t="s">
        <v>51</v>
      </c>
      <c r="F30" s="13" t="s">
        <v>51</v>
      </c>
      <c r="G30" s="13" t="s">
        <v>51</v>
      </c>
    </row>
    <row r="31" spans="1:7" ht="15.75">
      <c r="A31" s="13" t="s">
        <v>158</v>
      </c>
      <c r="B31" s="14" t="s">
        <v>516</v>
      </c>
      <c r="C31" s="13" t="s">
        <v>58</v>
      </c>
      <c r="D31" s="13" t="s">
        <v>51</v>
      </c>
      <c r="E31" s="13" t="s">
        <v>51</v>
      </c>
      <c r="F31" s="13" t="s">
        <v>51</v>
      </c>
      <c r="G31" s="13" t="s">
        <v>51</v>
      </c>
    </row>
    <row r="32" spans="1:7" ht="15.75">
      <c r="A32" s="13" t="s">
        <v>74</v>
      </c>
      <c r="B32" s="14" t="s">
        <v>522</v>
      </c>
      <c r="C32" s="13" t="s">
        <v>58</v>
      </c>
      <c r="D32" s="13" t="s">
        <v>51</v>
      </c>
      <c r="E32" s="13" t="s">
        <v>51</v>
      </c>
      <c r="F32" s="13" t="s">
        <v>51</v>
      </c>
      <c r="G32" s="13" t="s">
        <v>51</v>
      </c>
    </row>
    <row r="33" spans="1:7" ht="15.75">
      <c r="A33" s="13" t="s">
        <v>187</v>
      </c>
      <c r="B33" s="14" t="s">
        <v>83</v>
      </c>
      <c r="C33" s="13" t="s">
        <v>58</v>
      </c>
      <c r="D33" s="13" t="s">
        <v>51</v>
      </c>
      <c r="E33" s="13" t="s">
        <v>51</v>
      </c>
      <c r="F33" s="13" t="s">
        <v>51</v>
      </c>
      <c r="G33" s="13" t="s">
        <v>51</v>
      </c>
    </row>
    <row r="34" spans="1:7" ht="25.5">
      <c r="A34" s="13" t="s">
        <v>187</v>
      </c>
      <c r="B34" s="14" t="s">
        <v>514</v>
      </c>
      <c r="C34" s="13" t="s">
        <v>58</v>
      </c>
      <c r="D34" s="13" t="s">
        <v>51</v>
      </c>
      <c r="E34" s="13" t="s">
        <v>51</v>
      </c>
      <c r="F34" s="13" t="s">
        <v>51</v>
      </c>
      <c r="G34" s="13" t="s">
        <v>51</v>
      </c>
    </row>
    <row r="35" spans="1:7" ht="25.5">
      <c r="A35" s="13" t="s">
        <v>187</v>
      </c>
      <c r="B35" s="14" t="s">
        <v>515</v>
      </c>
      <c r="C35" s="13" t="s">
        <v>58</v>
      </c>
      <c r="D35" s="13" t="s">
        <v>51</v>
      </c>
      <c r="E35" s="13" t="s">
        <v>51</v>
      </c>
      <c r="F35" s="13" t="s">
        <v>51</v>
      </c>
      <c r="G35" s="13" t="s">
        <v>51</v>
      </c>
    </row>
    <row r="36" spans="1:7" ht="25.5">
      <c r="A36" s="13" t="s">
        <v>187</v>
      </c>
      <c r="B36" s="14" t="s">
        <v>523</v>
      </c>
      <c r="C36" s="13" t="s">
        <v>58</v>
      </c>
      <c r="D36" s="13" t="s">
        <v>51</v>
      </c>
      <c r="E36" s="13" t="s">
        <v>51</v>
      </c>
      <c r="F36" s="13" t="s">
        <v>51</v>
      </c>
      <c r="G36" s="13" t="s">
        <v>51</v>
      </c>
    </row>
    <row r="37" spans="1:7" ht="15.75">
      <c r="A37" s="75" t="s">
        <v>188</v>
      </c>
      <c r="B37" s="14" t="s">
        <v>83</v>
      </c>
      <c r="C37" s="75" t="s">
        <v>58</v>
      </c>
      <c r="D37" s="92" t="s">
        <v>51</v>
      </c>
      <c r="E37" s="13" t="s">
        <v>51</v>
      </c>
      <c r="F37" s="92" t="s">
        <v>51</v>
      </c>
      <c r="G37" s="92" t="s">
        <v>51</v>
      </c>
    </row>
    <row r="38" spans="1:7" ht="25.5">
      <c r="A38" s="13" t="s">
        <v>160</v>
      </c>
      <c r="B38" s="14" t="s">
        <v>514</v>
      </c>
      <c r="C38" s="13" t="s">
        <v>58</v>
      </c>
      <c r="D38" s="13" t="s">
        <v>51</v>
      </c>
      <c r="E38" s="13" t="s">
        <v>51</v>
      </c>
      <c r="F38" s="13" t="s">
        <v>51</v>
      </c>
      <c r="G38" s="13" t="s">
        <v>51</v>
      </c>
    </row>
    <row r="39" spans="1:7" ht="25.5">
      <c r="A39" s="13" t="s">
        <v>188</v>
      </c>
      <c r="B39" s="14" t="s">
        <v>515</v>
      </c>
      <c r="C39" s="13" t="s">
        <v>58</v>
      </c>
      <c r="D39" s="13" t="s">
        <v>51</v>
      </c>
      <c r="E39" s="13" t="s">
        <v>51</v>
      </c>
      <c r="F39" s="13" t="s">
        <v>51</v>
      </c>
      <c r="G39" s="13" t="s">
        <v>51</v>
      </c>
    </row>
    <row r="40" spans="1:7" ht="25.5">
      <c r="A40" s="13" t="s">
        <v>188</v>
      </c>
      <c r="B40" s="14" t="s">
        <v>523</v>
      </c>
      <c r="C40" s="13" t="s">
        <v>58</v>
      </c>
      <c r="D40" s="13" t="s">
        <v>51</v>
      </c>
      <c r="E40" s="13" t="s">
        <v>51</v>
      </c>
      <c r="F40" s="13" t="s">
        <v>51</v>
      </c>
      <c r="G40" s="13" t="s">
        <v>51</v>
      </c>
    </row>
    <row r="41" spans="1:7" ht="25.5">
      <c r="A41" s="13" t="s">
        <v>161</v>
      </c>
      <c r="B41" s="14" t="s">
        <v>530</v>
      </c>
      <c r="C41" s="13" t="s">
        <v>58</v>
      </c>
      <c r="D41" s="13" t="s">
        <v>51</v>
      </c>
      <c r="E41" s="13" t="s">
        <v>51</v>
      </c>
      <c r="F41" s="13" t="s">
        <v>51</v>
      </c>
      <c r="G41" s="13" t="s">
        <v>51</v>
      </c>
    </row>
    <row r="42" spans="1:7" ht="25.5">
      <c r="A42" s="13" t="s">
        <v>189</v>
      </c>
      <c r="B42" s="14" t="s">
        <v>525</v>
      </c>
      <c r="C42" s="13" t="s">
        <v>58</v>
      </c>
      <c r="D42" s="13" t="s">
        <v>51</v>
      </c>
      <c r="E42" s="13" t="s">
        <v>51</v>
      </c>
      <c r="F42" s="13" t="s">
        <v>51</v>
      </c>
      <c r="G42" s="13" t="s">
        <v>51</v>
      </c>
    </row>
    <row r="43" spans="1:7" ht="25.5">
      <c r="A43" s="13" t="s">
        <v>162</v>
      </c>
      <c r="B43" s="14" t="s">
        <v>526</v>
      </c>
      <c r="C43" s="13" t="s">
        <v>58</v>
      </c>
      <c r="D43" s="13" t="s">
        <v>51</v>
      </c>
      <c r="E43" s="13" t="s">
        <v>51</v>
      </c>
      <c r="F43" s="13" t="s">
        <v>51</v>
      </c>
      <c r="G43" s="13" t="s">
        <v>51</v>
      </c>
    </row>
    <row r="44" spans="1:7" ht="15.75">
      <c r="A44" s="13" t="s">
        <v>76</v>
      </c>
      <c r="B44" s="14" t="s">
        <v>527</v>
      </c>
      <c r="C44" s="13" t="s">
        <v>58</v>
      </c>
      <c r="D44" s="13" t="s">
        <v>51</v>
      </c>
      <c r="E44" s="13" t="s">
        <v>51</v>
      </c>
      <c r="F44" s="13" t="s">
        <v>51</v>
      </c>
      <c r="G44" s="13" t="s">
        <v>51</v>
      </c>
    </row>
    <row r="45" spans="1:7" ht="25.5">
      <c r="A45" s="13" t="s">
        <v>78</v>
      </c>
      <c r="B45" s="14" t="s">
        <v>531</v>
      </c>
      <c r="C45" s="13" t="s">
        <v>58</v>
      </c>
      <c r="D45" s="13" t="s">
        <v>51</v>
      </c>
      <c r="E45" s="13" t="s">
        <v>51</v>
      </c>
      <c r="F45" s="13" t="s">
        <v>51</v>
      </c>
      <c r="G45" s="13" t="s">
        <v>51</v>
      </c>
    </row>
    <row r="46" spans="1:7" ht="15.75">
      <c r="A46" s="13" t="s">
        <v>163</v>
      </c>
      <c r="B46" s="14" t="s">
        <v>92</v>
      </c>
      <c r="C46" s="13" t="s">
        <v>58</v>
      </c>
      <c r="D46" s="13" t="s">
        <v>51</v>
      </c>
      <c r="E46" s="13" t="s">
        <v>51</v>
      </c>
      <c r="F46" s="13" t="s">
        <v>51</v>
      </c>
      <c r="G46" s="13" t="s">
        <v>51</v>
      </c>
    </row>
    <row r="47" spans="1:7" ht="25.5">
      <c r="A47" s="13" t="s">
        <v>163</v>
      </c>
      <c r="B47" s="14" t="s">
        <v>561</v>
      </c>
      <c r="C47" s="13" t="s">
        <v>119</v>
      </c>
      <c r="D47" s="19" t="s">
        <v>254</v>
      </c>
      <c r="E47" s="21" t="s">
        <v>254</v>
      </c>
      <c r="F47" s="19" t="s">
        <v>254</v>
      </c>
      <c r="G47" s="38" t="s">
        <v>51</v>
      </c>
    </row>
    <row r="48" spans="1:7" ht="25.5">
      <c r="A48" s="13" t="s">
        <v>163</v>
      </c>
      <c r="B48" s="14" t="s">
        <v>562</v>
      </c>
      <c r="C48" s="13" t="s">
        <v>120</v>
      </c>
      <c r="D48" s="19" t="s">
        <v>254</v>
      </c>
      <c r="E48" s="21" t="s">
        <v>254</v>
      </c>
      <c r="F48" s="19" t="s">
        <v>254</v>
      </c>
      <c r="G48" s="38" t="s">
        <v>51</v>
      </c>
    </row>
    <row r="49" spans="1:7" ht="25.5">
      <c r="A49" s="13" t="s">
        <v>163</v>
      </c>
      <c r="B49" s="14" t="s">
        <v>552</v>
      </c>
      <c r="C49" s="13" t="s">
        <v>121</v>
      </c>
      <c r="D49" s="19" t="s">
        <v>254</v>
      </c>
      <c r="E49" s="21" t="s">
        <v>254</v>
      </c>
      <c r="F49" s="19" t="s">
        <v>254</v>
      </c>
      <c r="G49" s="38" t="s">
        <v>51</v>
      </c>
    </row>
    <row r="50" spans="1:7" ht="25.5">
      <c r="A50" s="13" t="s">
        <v>163</v>
      </c>
      <c r="B50" s="17" t="s">
        <v>553</v>
      </c>
      <c r="C50" s="13" t="s">
        <v>122</v>
      </c>
      <c r="D50" s="19" t="s">
        <v>254</v>
      </c>
      <c r="E50" s="21" t="s">
        <v>254</v>
      </c>
      <c r="F50" s="19" t="s">
        <v>254</v>
      </c>
      <c r="G50" s="38" t="s">
        <v>51</v>
      </c>
    </row>
    <row r="51" spans="1:7" ht="25.5">
      <c r="A51" s="13" t="s">
        <v>163</v>
      </c>
      <c r="B51" s="58" t="s">
        <v>557</v>
      </c>
      <c r="C51" s="13" t="s">
        <v>123</v>
      </c>
      <c r="D51" s="19" t="s">
        <v>254</v>
      </c>
      <c r="E51" s="21" t="s">
        <v>254</v>
      </c>
      <c r="F51" s="19" t="s">
        <v>254</v>
      </c>
      <c r="G51" s="38" t="s">
        <v>51</v>
      </c>
    </row>
    <row r="52" spans="1:7" ht="25.5">
      <c r="A52" s="13" t="s">
        <v>163</v>
      </c>
      <c r="B52" s="18" t="s">
        <v>563</v>
      </c>
      <c r="C52" s="13" t="s">
        <v>124</v>
      </c>
      <c r="D52" s="19" t="s">
        <v>254</v>
      </c>
      <c r="E52" s="21" t="s">
        <v>254</v>
      </c>
      <c r="F52" s="19" t="s">
        <v>254</v>
      </c>
      <c r="G52" s="38" t="s">
        <v>51</v>
      </c>
    </row>
    <row r="53" spans="1:7" ht="15.75">
      <c r="A53" s="13" t="s">
        <v>164</v>
      </c>
      <c r="B53" s="14" t="s">
        <v>93</v>
      </c>
      <c r="C53" s="13" t="s">
        <v>58</v>
      </c>
      <c r="D53" s="13" t="s">
        <v>51</v>
      </c>
      <c r="E53" s="13" t="s">
        <v>51</v>
      </c>
      <c r="F53" s="13" t="s">
        <v>51</v>
      </c>
      <c r="G53" s="13" t="s">
        <v>51</v>
      </c>
    </row>
    <row r="54" spans="1:7" ht="15.75">
      <c r="A54" s="13" t="s">
        <v>80</v>
      </c>
      <c r="B54" s="14" t="s">
        <v>94</v>
      </c>
      <c r="C54" s="13" t="s">
        <v>58</v>
      </c>
      <c r="D54" s="13" t="s">
        <v>51</v>
      </c>
      <c r="E54" s="13" t="s">
        <v>51</v>
      </c>
      <c r="F54" s="13" t="s">
        <v>51</v>
      </c>
      <c r="G54" s="13" t="s">
        <v>51</v>
      </c>
    </row>
    <row r="55" spans="1:7" ht="15.75">
      <c r="A55" s="13" t="s">
        <v>165</v>
      </c>
      <c r="B55" s="14" t="s">
        <v>60</v>
      </c>
      <c r="C55" s="13" t="s">
        <v>58</v>
      </c>
      <c r="D55" s="13" t="s">
        <v>51</v>
      </c>
      <c r="E55" s="13" t="s">
        <v>51</v>
      </c>
      <c r="F55" s="13" t="s">
        <v>51</v>
      </c>
      <c r="G55" s="13" t="s">
        <v>51</v>
      </c>
    </row>
    <row r="56" spans="1:7" ht="25.5">
      <c r="A56" s="13" t="s">
        <v>165</v>
      </c>
      <c r="B56" s="85" t="s">
        <v>191</v>
      </c>
      <c r="C56" s="21" t="s">
        <v>181</v>
      </c>
      <c r="D56" s="19" t="s">
        <v>254</v>
      </c>
      <c r="E56" s="21" t="s">
        <v>254</v>
      </c>
      <c r="F56" s="19" t="s">
        <v>254</v>
      </c>
      <c r="G56" s="38" t="s">
        <v>51</v>
      </c>
    </row>
    <row r="57" spans="1:7" ht="25.5">
      <c r="A57" s="13" t="s">
        <v>165</v>
      </c>
      <c r="B57" s="22" t="s">
        <v>192</v>
      </c>
      <c r="C57" s="21" t="s">
        <v>124</v>
      </c>
      <c r="D57" s="19" t="s">
        <v>254</v>
      </c>
      <c r="E57" s="21" t="s">
        <v>254</v>
      </c>
      <c r="F57" s="19" t="s">
        <v>254</v>
      </c>
      <c r="G57" s="38" t="s">
        <v>51</v>
      </c>
    </row>
    <row r="58" spans="1:7" ht="26.25">
      <c r="A58" s="13" t="s">
        <v>165</v>
      </c>
      <c r="B58" s="94" t="s">
        <v>147</v>
      </c>
      <c r="C58" s="13" t="s">
        <v>237</v>
      </c>
      <c r="D58" s="19" t="s">
        <v>254</v>
      </c>
      <c r="E58" s="21" t="s">
        <v>254</v>
      </c>
      <c r="F58" s="19" t="s">
        <v>254</v>
      </c>
      <c r="G58" s="38" t="s">
        <v>51</v>
      </c>
    </row>
    <row r="59" spans="1:7" ht="26.25">
      <c r="A59" s="13" t="s">
        <v>165</v>
      </c>
      <c r="B59" s="86" t="s">
        <v>195</v>
      </c>
      <c r="C59" s="13" t="s">
        <v>184</v>
      </c>
      <c r="D59" s="19" t="s">
        <v>254</v>
      </c>
      <c r="E59" s="21" t="s">
        <v>254</v>
      </c>
      <c r="F59" s="19" t="s">
        <v>254</v>
      </c>
      <c r="G59" s="38" t="s">
        <v>51</v>
      </c>
    </row>
    <row r="60" spans="1:7" ht="39">
      <c r="A60" s="13" t="s">
        <v>165</v>
      </c>
      <c r="B60" s="86" t="s">
        <v>201</v>
      </c>
      <c r="C60" s="13" t="s">
        <v>238</v>
      </c>
      <c r="D60" s="19" t="s">
        <v>254</v>
      </c>
      <c r="E60" s="21" t="s">
        <v>254</v>
      </c>
      <c r="F60" s="19" t="s">
        <v>254</v>
      </c>
      <c r="G60" s="38" t="s">
        <v>51</v>
      </c>
    </row>
    <row r="61" spans="1:7" ht="15.75">
      <c r="A61" s="13" t="s">
        <v>166</v>
      </c>
      <c r="B61" s="14" t="s">
        <v>517</v>
      </c>
      <c r="C61" s="13" t="s">
        <v>58</v>
      </c>
      <c r="D61" s="13" t="s">
        <v>51</v>
      </c>
      <c r="E61" s="13" t="s">
        <v>51</v>
      </c>
      <c r="F61" s="13" t="s">
        <v>51</v>
      </c>
      <c r="G61" s="13" t="s">
        <v>51</v>
      </c>
    </row>
    <row r="62" spans="1:7" ht="15.75">
      <c r="A62" s="13" t="s">
        <v>167</v>
      </c>
      <c r="B62" s="14" t="s">
        <v>95</v>
      </c>
      <c r="C62" s="13" t="s">
        <v>58</v>
      </c>
      <c r="D62" s="13" t="s">
        <v>51</v>
      </c>
      <c r="E62" s="13" t="s">
        <v>51</v>
      </c>
      <c r="F62" s="13" t="s">
        <v>51</v>
      </c>
      <c r="G62" s="13" t="s">
        <v>51</v>
      </c>
    </row>
    <row r="63" spans="1:7" ht="15.75">
      <c r="A63" s="13" t="s">
        <v>168</v>
      </c>
      <c r="B63" s="14" t="s">
        <v>114</v>
      </c>
      <c r="C63" s="13" t="s">
        <v>58</v>
      </c>
      <c r="D63" s="13" t="s">
        <v>51</v>
      </c>
      <c r="E63" s="13" t="s">
        <v>51</v>
      </c>
      <c r="F63" s="13" t="s">
        <v>51</v>
      </c>
      <c r="G63" s="13" t="s">
        <v>51</v>
      </c>
    </row>
    <row r="64" spans="1:7" ht="15.75">
      <c r="A64" s="13" t="s">
        <v>169</v>
      </c>
      <c r="B64" s="14" t="s">
        <v>96</v>
      </c>
      <c r="C64" s="13" t="s">
        <v>58</v>
      </c>
      <c r="D64" s="13" t="s">
        <v>51</v>
      </c>
      <c r="E64" s="13" t="s">
        <v>51</v>
      </c>
      <c r="F64" s="13" t="s">
        <v>51</v>
      </c>
      <c r="G64" s="13" t="s">
        <v>51</v>
      </c>
    </row>
    <row r="65" spans="1:7" ht="15.75">
      <c r="A65" s="13" t="s">
        <v>170</v>
      </c>
      <c r="B65" s="14" t="s">
        <v>97</v>
      </c>
      <c r="C65" s="13" t="s">
        <v>58</v>
      </c>
      <c r="D65" s="13" t="s">
        <v>51</v>
      </c>
      <c r="E65" s="13" t="s">
        <v>51</v>
      </c>
      <c r="F65" s="13" t="s">
        <v>51</v>
      </c>
      <c r="G65" s="13" t="s">
        <v>51</v>
      </c>
    </row>
    <row r="66" spans="1:7" ht="15.75">
      <c r="A66" s="13" t="s">
        <v>171</v>
      </c>
      <c r="B66" s="14" t="s">
        <v>98</v>
      </c>
      <c r="C66" s="13" t="s">
        <v>58</v>
      </c>
      <c r="D66" s="13" t="s">
        <v>51</v>
      </c>
      <c r="E66" s="13" t="s">
        <v>51</v>
      </c>
      <c r="F66" s="13" t="s">
        <v>51</v>
      </c>
      <c r="G66" s="13" t="s">
        <v>51</v>
      </c>
    </row>
    <row r="67" spans="1:7" ht="15.75">
      <c r="A67" s="13" t="s">
        <v>172</v>
      </c>
      <c r="B67" s="14" t="s">
        <v>99</v>
      </c>
      <c r="C67" s="13" t="s">
        <v>58</v>
      </c>
      <c r="D67" s="13" t="s">
        <v>51</v>
      </c>
      <c r="E67" s="13" t="s">
        <v>51</v>
      </c>
      <c r="F67" s="13" t="s">
        <v>51</v>
      </c>
      <c r="G67" s="13" t="s">
        <v>51</v>
      </c>
    </row>
    <row r="68" spans="1:7" ht="15.75">
      <c r="A68" s="13" t="s">
        <v>173</v>
      </c>
      <c r="B68" s="14" t="s">
        <v>100</v>
      </c>
      <c r="C68" s="13" t="s">
        <v>58</v>
      </c>
      <c r="D68" s="13" t="s">
        <v>51</v>
      </c>
      <c r="E68" s="13" t="s">
        <v>51</v>
      </c>
      <c r="F68" s="13" t="s">
        <v>51</v>
      </c>
      <c r="G68" s="13" t="s">
        <v>51</v>
      </c>
    </row>
    <row r="69" spans="1:7" ht="15.75">
      <c r="A69" s="13" t="s">
        <v>174</v>
      </c>
      <c r="B69" s="14" t="s">
        <v>101</v>
      </c>
      <c r="C69" s="13" t="s">
        <v>58</v>
      </c>
      <c r="D69" s="13" t="s">
        <v>51</v>
      </c>
      <c r="E69" s="13" t="s">
        <v>51</v>
      </c>
      <c r="F69" s="13" t="s">
        <v>51</v>
      </c>
      <c r="G69" s="13" t="s">
        <v>51</v>
      </c>
    </row>
    <row r="70" spans="1:7" ht="15.75">
      <c r="A70" s="13" t="s">
        <v>175</v>
      </c>
      <c r="B70" s="14" t="s">
        <v>102</v>
      </c>
      <c r="C70" s="13" t="s">
        <v>58</v>
      </c>
      <c r="D70" s="13" t="s">
        <v>51</v>
      </c>
      <c r="E70" s="13" t="s">
        <v>51</v>
      </c>
      <c r="F70" s="13" t="s">
        <v>51</v>
      </c>
      <c r="G70" s="13" t="s">
        <v>51</v>
      </c>
    </row>
    <row r="71" spans="1:7" ht="15.75">
      <c r="A71" s="13" t="s">
        <v>176</v>
      </c>
      <c r="B71" s="14" t="s">
        <v>103</v>
      </c>
      <c r="C71" s="13" t="s">
        <v>58</v>
      </c>
      <c r="D71" s="13" t="s">
        <v>51</v>
      </c>
      <c r="E71" s="13" t="s">
        <v>51</v>
      </c>
      <c r="F71" s="13" t="s">
        <v>51</v>
      </c>
      <c r="G71" s="13" t="s">
        <v>51</v>
      </c>
    </row>
    <row r="72" spans="1:7" ht="15.75">
      <c r="A72" s="13" t="s">
        <v>177</v>
      </c>
      <c r="B72" s="14" t="s">
        <v>104</v>
      </c>
      <c r="C72" s="13" t="s">
        <v>58</v>
      </c>
      <c r="D72" s="13" t="s">
        <v>51</v>
      </c>
      <c r="E72" s="13" t="s">
        <v>51</v>
      </c>
      <c r="F72" s="13" t="s">
        <v>51</v>
      </c>
      <c r="G72" s="13" t="s">
        <v>51</v>
      </c>
    </row>
    <row r="73" spans="1:7" ht="15.75">
      <c r="A73" s="13" t="s">
        <v>178</v>
      </c>
      <c r="B73" s="14" t="s">
        <v>105</v>
      </c>
      <c r="C73" s="13" t="s">
        <v>58</v>
      </c>
      <c r="D73" s="13" t="s">
        <v>51</v>
      </c>
      <c r="E73" s="13" t="s">
        <v>51</v>
      </c>
      <c r="F73" s="13" t="s">
        <v>51</v>
      </c>
      <c r="G73" s="13" t="s">
        <v>51</v>
      </c>
    </row>
    <row r="74" spans="1:7" ht="25.5">
      <c r="A74" s="13" t="s">
        <v>549</v>
      </c>
      <c r="B74" s="14" t="s">
        <v>106</v>
      </c>
      <c r="C74" s="13" t="s">
        <v>58</v>
      </c>
      <c r="D74" s="13" t="s">
        <v>51</v>
      </c>
      <c r="E74" s="13" t="s">
        <v>51</v>
      </c>
      <c r="F74" s="13" t="s">
        <v>51</v>
      </c>
      <c r="G74" s="13" t="s">
        <v>51</v>
      </c>
    </row>
    <row r="75" spans="1:7" ht="25.5">
      <c r="A75" s="13" t="s">
        <v>159</v>
      </c>
      <c r="B75" s="14" t="s">
        <v>107</v>
      </c>
      <c r="C75" s="13" t="s">
        <v>58</v>
      </c>
      <c r="D75" s="13" t="s">
        <v>51</v>
      </c>
      <c r="E75" s="13" t="s">
        <v>51</v>
      </c>
      <c r="F75" s="13" t="s">
        <v>51</v>
      </c>
      <c r="G75" s="13" t="s">
        <v>51</v>
      </c>
    </row>
    <row r="76" spans="1:7" ht="15.75">
      <c r="A76" s="13" t="s">
        <v>160</v>
      </c>
      <c r="B76" s="14" t="s">
        <v>108</v>
      </c>
      <c r="C76" s="13" t="s">
        <v>58</v>
      </c>
      <c r="D76" s="13" t="s">
        <v>51</v>
      </c>
      <c r="E76" s="13" t="s">
        <v>51</v>
      </c>
      <c r="F76" s="13" t="s">
        <v>51</v>
      </c>
      <c r="G76" s="13" t="s">
        <v>51</v>
      </c>
    </row>
    <row r="77" spans="1:7" ht="15.75">
      <c r="A77" s="13" t="s">
        <v>88</v>
      </c>
      <c r="B77" s="14" t="s">
        <v>109</v>
      </c>
      <c r="C77" s="13" t="s">
        <v>58</v>
      </c>
      <c r="D77" s="13" t="s">
        <v>51</v>
      </c>
      <c r="E77" s="13" t="s">
        <v>51</v>
      </c>
      <c r="F77" s="13" t="s">
        <v>51</v>
      </c>
      <c r="G77" s="13" t="s">
        <v>51</v>
      </c>
    </row>
    <row r="78" spans="1:7" ht="15.75">
      <c r="A78" s="13" t="s">
        <v>179</v>
      </c>
      <c r="B78" s="14" t="s">
        <v>110</v>
      </c>
      <c r="C78" s="13" t="s">
        <v>58</v>
      </c>
      <c r="D78" s="13" t="s">
        <v>51</v>
      </c>
      <c r="E78" s="13" t="s">
        <v>51</v>
      </c>
      <c r="F78" s="13" t="s">
        <v>51</v>
      </c>
      <c r="G78" s="13" t="s">
        <v>51</v>
      </c>
    </row>
    <row r="79" spans="1:7" ht="15.75">
      <c r="A79" s="13" t="s">
        <v>180</v>
      </c>
      <c r="B79" s="14" t="s">
        <v>111</v>
      </c>
      <c r="C79" s="13" t="s">
        <v>58</v>
      </c>
      <c r="D79" s="13" t="s">
        <v>51</v>
      </c>
      <c r="E79" s="13" t="s">
        <v>51</v>
      </c>
      <c r="F79" s="13" t="s">
        <v>51</v>
      </c>
      <c r="G79" s="13" t="s">
        <v>51</v>
      </c>
    </row>
  </sheetData>
  <sheetProtection/>
  <mergeCells count="10">
    <mergeCell ref="A11:A14"/>
    <mergeCell ref="B11:B14"/>
    <mergeCell ref="C11:C14"/>
    <mergeCell ref="D11:F12"/>
    <mergeCell ref="F2:G2"/>
    <mergeCell ref="G11:G14"/>
    <mergeCell ref="D13:F13"/>
    <mergeCell ref="A3:G3"/>
    <mergeCell ref="A5:G5"/>
    <mergeCell ref="A9:G9"/>
  </mergeCells>
  <printOptions/>
  <pageMargins left="0.5118110236220472" right="0.31496062992125984" top="0.5511811023622047" bottom="0.35433070866141736" header="0.31496062992125984" footer="0.31496062992125984"/>
  <pageSetup firstPageNumber="18" useFirstPageNumber="1" horizontalDpi="600" verticalDpi="600" orientation="landscape" paperSize="9" scale="55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76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/>
  <cols>
    <col min="1" max="1" width="10.375" style="39" customWidth="1"/>
    <col min="2" max="2" width="69.125" style="104" customWidth="1"/>
    <col min="3" max="3" width="14.50390625" style="104" customWidth="1"/>
    <col min="4" max="4" width="14.875" style="104" customWidth="1"/>
    <col min="5" max="5" width="14.375" style="104" customWidth="1"/>
    <col min="6" max="6" width="7.625" style="104" customWidth="1"/>
    <col min="7" max="7" width="6.875" style="104" customWidth="1"/>
    <col min="8" max="8" width="8.00390625" style="104" customWidth="1"/>
    <col min="9" max="9" width="11.375" style="104" customWidth="1"/>
    <col min="10" max="10" width="8.00390625" style="104" customWidth="1"/>
    <col min="11" max="11" width="15.00390625" style="104" customWidth="1"/>
    <col min="12" max="12" width="12.75390625" style="104" customWidth="1"/>
    <col min="13" max="13" width="13.125" style="104" customWidth="1"/>
    <col min="14" max="14" width="13.875" style="104" customWidth="1"/>
    <col min="15" max="15" width="16.25390625" style="104" customWidth="1"/>
    <col min="16" max="16" width="9.75390625" style="104" customWidth="1"/>
    <col min="17" max="17" width="9.00390625" style="104" customWidth="1"/>
    <col min="18" max="18" width="9.625" style="104" customWidth="1"/>
    <col min="19" max="19" width="9.625" style="109" customWidth="1"/>
    <col min="20" max="21" width="9.625" style="104" customWidth="1"/>
    <col min="22" max="250" width="8.75390625" style="39" customWidth="1"/>
    <col min="251" max="251" width="3.875" style="39" customWidth="1"/>
    <col min="252" max="252" width="16.00390625" style="39" customWidth="1"/>
    <col min="253" max="253" width="16.625" style="39" customWidth="1"/>
    <col min="254" max="254" width="13.50390625" style="39" customWidth="1"/>
    <col min="255" max="256" width="10.875" style="39" customWidth="1"/>
    <col min="257" max="16384" width="8.75390625" style="39" customWidth="1"/>
  </cols>
  <sheetData>
    <row r="1" spans="10:19" ht="18.75">
      <c r="J1" s="105"/>
      <c r="L1" s="105"/>
      <c r="M1" s="105"/>
      <c r="Q1" s="105" t="s">
        <v>280</v>
      </c>
      <c r="S1" s="80"/>
    </row>
    <row r="2" spans="10:21" ht="138" customHeight="1">
      <c r="J2" s="106"/>
      <c r="K2" s="39"/>
      <c r="L2" s="106"/>
      <c r="M2" s="106"/>
      <c r="N2" s="106"/>
      <c r="Q2" s="116" t="s">
        <v>582</v>
      </c>
      <c r="R2" s="116"/>
      <c r="S2" s="116"/>
      <c r="T2" s="116"/>
      <c r="U2" s="116"/>
    </row>
    <row r="3" spans="10:19" ht="12.75" customHeight="1">
      <c r="J3" s="106"/>
      <c r="K3" s="116"/>
      <c r="L3" s="116"/>
      <c r="M3" s="116"/>
      <c r="N3" s="106"/>
      <c r="S3" s="80"/>
    </row>
    <row r="4" spans="1:21" ht="16.5">
      <c r="A4" s="182" t="s">
        <v>279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</row>
    <row r="5" s="107" customFormat="1" ht="15"/>
    <row r="6" spans="1:21" ht="15.75">
      <c r="A6" s="101" t="s">
        <v>117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</row>
    <row r="7" spans="1:20" ht="15.7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108"/>
    </row>
    <row r="8" spans="1:20" ht="15.75">
      <c r="A8" s="3" t="s">
        <v>205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08"/>
    </row>
    <row r="9" spans="1:31" s="109" customFormat="1" ht="15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T9" s="104"/>
      <c r="U9" s="104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109" customFormat="1" ht="15">
      <c r="A10" s="183" t="s">
        <v>12</v>
      </c>
      <c r="B10" s="183" t="s">
        <v>6</v>
      </c>
      <c r="C10" s="183" t="s">
        <v>245</v>
      </c>
      <c r="D10" s="70" t="s">
        <v>8</v>
      </c>
      <c r="E10" s="70" t="s">
        <v>256</v>
      </c>
      <c r="F10" s="154" t="s">
        <v>257</v>
      </c>
      <c r="G10" s="155"/>
      <c r="H10" s="155"/>
      <c r="I10" s="155"/>
      <c r="J10" s="156"/>
      <c r="K10" s="151" t="s">
        <v>258</v>
      </c>
      <c r="L10" s="154" t="s">
        <v>259</v>
      </c>
      <c r="M10" s="156"/>
      <c r="N10" s="183" t="s">
        <v>260</v>
      </c>
      <c r="O10" s="184" t="s">
        <v>261</v>
      </c>
      <c r="P10" s="187" t="s">
        <v>262</v>
      </c>
      <c r="Q10" s="187"/>
      <c r="R10" s="187"/>
      <c r="S10" s="187"/>
      <c r="T10" s="187"/>
      <c r="U10" s="187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109" customFormat="1" ht="91.5" customHeight="1">
      <c r="A11" s="183"/>
      <c r="B11" s="183"/>
      <c r="C11" s="183"/>
      <c r="D11" s="70"/>
      <c r="E11" s="70"/>
      <c r="F11" s="148"/>
      <c r="G11" s="149"/>
      <c r="H11" s="149"/>
      <c r="I11" s="149"/>
      <c r="J11" s="150"/>
      <c r="K11" s="152"/>
      <c r="L11" s="148"/>
      <c r="M11" s="150"/>
      <c r="N11" s="183"/>
      <c r="O11" s="185"/>
      <c r="P11" s="187" t="s">
        <v>263</v>
      </c>
      <c r="Q11" s="187"/>
      <c r="R11" s="187" t="s">
        <v>264</v>
      </c>
      <c r="S11" s="187"/>
      <c r="T11" s="187" t="s">
        <v>265</v>
      </c>
      <c r="U11" s="187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109" customFormat="1" ht="123.75" customHeight="1">
      <c r="A12" s="183"/>
      <c r="B12" s="183"/>
      <c r="C12" s="183"/>
      <c r="D12" s="70"/>
      <c r="E12" s="70"/>
      <c r="F12" s="71" t="s">
        <v>5</v>
      </c>
      <c r="G12" s="71" t="s">
        <v>3</v>
      </c>
      <c r="H12" s="71" t="s">
        <v>266</v>
      </c>
      <c r="I12" s="73" t="s">
        <v>47</v>
      </c>
      <c r="J12" s="71" t="s">
        <v>4</v>
      </c>
      <c r="K12" s="72"/>
      <c r="L12" s="70" t="s">
        <v>267</v>
      </c>
      <c r="M12" s="70" t="s">
        <v>268</v>
      </c>
      <c r="N12" s="183"/>
      <c r="O12" s="186"/>
      <c r="P12" s="32" t="s">
        <v>269</v>
      </c>
      <c r="Q12" s="32" t="s">
        <v>270</v>
      </c>
      <c r="R12" s="32" t="s">
        <v>269</v>
      </c>
      <c r="S12" s="32" t="s">
        <v>270</v>
      </c>
      <c r="T12" s="32" t="s">
        <v>269</v>
      </c>
      <c r="U12" s="32" t="s">
        <v>270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109" customFormat="1" ht="15">
      <c r="A13" s="40">
        <v>1</v>
      </c>
      <c r="B13" s="40">
        <v>2</v>
      </c>
      <c r="C13" s="40">
        <v>3</v>
      </c>
      <c r="D13" s="40">
        <v>4</v>
      </c>
      <c r="E13" s="40">
        <v>5</v>
      </c>
      <c r="F13" s="40">
        <v>6</v>
      </c>
      <c r="G13" s="40">
        <v>7</v>
      </c>
      <c r="H13" s="40">
        <v>8</v>
      </c>
      <c r="I13" s="40">
        <v>9</v>
      </c>
      <c r="J13" s="40">
        <v>10</v>
      </c>
      <c r="K13" s="40">
        <v>11</v>
      </c>
      <c r="L13" s="40">
        <v>12</v>
      </c>
      <c r="M13" s="40">
        <v>13</v>
      </c>
      <c r="N13" s="40">
        <v>14</v>
      </c>
      <c r="O13" s="40">
        <v>15</v>
      </c>
      <c r="P13" s="41" t="s">
        <v>271</v>
      </c>
      <c r="Q13" s="41" t="s">
        <v>272</v>
      </c>
      <c r="R13" s="41" t="s">
        <v>273</v>
      </c>
      <c r="S13" s="41" t="s">
        <v>274</v>
      </c>
      <c r="T13" s="41" t="s">
        <v>275</v>
      </c>
      <c r="U13" s="41" t="s">
        <v>276</v>
      </c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109" customFormat="1" ht="15">
      <c r="A14" s="70">
        <v>0</v>
      </c>
      <c r="B14" s="70" t="s">
        <v>236</v>
      </c>
      <c r="C14" s="40"/>
      <c r="D14" s="42">
        <f>D15+D16+D17+D18+D19+D20</f>
        <v>40.769513169999996</v>
      </c>
      <c r="E14" s="42">
        <v>0</v>
      </c>
      <c r="F14" s="42">
        <f aca="true" t="shared" si="0" ref="F14:U14">F15+F16+F17+F18+F19+F20</f>
        <v>40.769513169999996</v>
      </c>
      <c r="G14" s="42">
        <f t="shared" si="0"/>
        <v>0</v>
      </c>
      <c r="H14" s="42">
        <f t="shared" si="0"/>
        <v>0</v>
      </c>
      <c r="I14" s="42">
        <f t="shared" si="0"/>
        <v>40.769513169999996</v>
      </c>
      <c r="J14" s="42">
        <f t="shared" si="0"/>
        <v>0</v>
      </c>
      <c r="K14" s="42">
        <f t="shared" si="0"/>
        <v>33.98877401</v>
      </c>
      <c r="L14" s="42">
        <f t="shared" si="0"/>
        <v>0</v>
      </c>
      <c r="M14" s="42">
        <f t="shared" si="0"/>
        <v>33.98877401</v>
      </c>
      <c r="N14" s="40"/>
      <c r="O14" s="42">
        <f t="shared" si="0"/>
        <v>0</v>
      </c>
      <c r="P14" s="42">
        <f t="shared" si="0"/>
        <v>1.3800000000000001</v>
      </c>
      <c r="Q14" s="42">
        <f t="shared" si="0"/>
        <v>1.3800000000000001</v>
      </c>
      <c r="R14" s="42">
        <f t="shared" si="0"/>
        <v>0</v>
      </c>
      <c r="S14" s="42">
        <f t="shared" si="0"/>
        <v>0</v>
      </c>
      <c r="T14" s="42">
        <f t="shared" si="0"/>
        <v>2.162</v>
      </c>
      <c r="U14" s="42">
        <f t="shared" si="0"/>
        <v>2.162</v>
      </c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21" ht="15">
      <c r="A15" s="13" t="s">
        <v>148</v>
      </c>
      <c r="B15" s="14" t="s">
        <v>64</v>
      </c>
      <c r="C15" s="13" t="s">
        <v>58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</row>
    <row r="16" spans="1:21" ht="15">
      <c r="A16" s="13" t="s">
        <v>149</v>
      </c>
      <c r="B16" s="14" t="s">
        <v>65</v>
      </c>
      <c r="C16" s="13" t="s">
        <v>58</v>
      </c>
      <c r="D16" s="15">
        <f>D42</f>
        <v>40.769513169999996</v>
      </c>
      <c r="E16" s="15">
        <v>0</v>
      </c>
      <c r="F16" s="15">
        <f aca="true" t="shared" si="1" ref="F16:M16">F42</f>
        <v>40.769513169999996</v>
      </c>
      <c r="G16" s="15">
        <f t="shared" si="1"/>
        <v>0</v>
      </c>
      <c r="H16" s="15">
        <f t="shared" si="1"/>
        <v>0</v>
      </c>
      <c r="I16" s="15">
        <f t="shared" si="1"/>
        <v>40.769513169999996</v>
      </c>
      <c r="J16" s="15">
        <f t="shared" si="1"/>
        <v>0</v>
      </c>
      <c r="K16" s="15">
        <f t="shared" si="1"/>
        <v>33.98877401</v>
      </c>
      <c r="L16" s="13"/>
      <c r="M16" s="15">
        <f t="shared" si="1"/>
        <v>33.98877401</v>
      </c>
      <c r="N16" s="14"/>
      <c r="O16" s="13"/>
      <c r="P16" s="15">
        <f aca="true" t="shared" si="2" ref="P16:U16">P42</f>
        <v>1.3800000000000001</v>
      </c>
      <c r="Q16" s="15">
        <f t="shared" si="2"/>
        <v>1.3800000000000001</v>
      </c>
      <c r="R16" s="15">
        <f t="shared" si="2"/>
        <v>0</v>
      </c>
      <c r="S16" s="15">
        <f t="shared" si="2"/>
        <v>0</v>
      </c>
      <c r="T16" s="15">
        <f t="shared" si="2"/>
        <v>2.162</v>
      </c>
      <c r="U16" s="15">
        <f t="shared" si="2"/>
        <v>2.162</v>
      </c>
    </row>
    <row r="17" spans="1:21" ht="25.5">
      <c r="A17" s="13" t="s">
        <v>150</v>
      </c>
      <c r="B17" s="14" t="s">
        <v>66</v>
      </c>
      <c r="C17" s="13" t="s">
        <v>58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</row>
    <row r="18" spans="1:21" ht="15">
      <c r="A18" s="81" t="s">
        <v>151</v>
      </c>
      <c r="B18" s="82" t="s">
        <v>57</v>
      </c>
      <c r="C18" s="13" t="s">
        <v>58</v>
      </c>
      <c r="D18" s="83">
        <f>D74</f>
        <v>0</v>
      </c>
      <c r="E18" s="82"/>
      <c r="F18" s="83">
        <f aca="true" t="shared" si="3" ref="F18:K18">F74</f>
        <v>0</v>
      </c>
      <c r="G18" s="83">
        <f t="shared" si="3"/>
        <v>0</v>
      </c>
      <c r="H18" s="83">
        <f t="shared" si="3"/>
        <v>0</v>
      </c>
      <c r="I18" s="83">
        <f t="shared" si="3"/>
        <v>0</v>
      </c>
      <c r="J18" s="83">
        <f t="shared" si="3"/>
        <v>0</v>
      </c>
      <c r="K18" s="83">
        <f t="shared" si="3"/>
        <v>0</v>
      </c>
      <c r="L18" s="13"/>
      <c r="M18" s="81"/>
      <c r="N18" s="82"/>
      <c r="O18" s="13"/>
      <c r="P18" s="83">
        <f aca="true" t="shared" si="4" ref="P18:U18">P74</f>
        <v>0</v>
      </c>
      <c r="Q18" s="83">
        <f t="shared" si="4"/>
        <v>0</v>
      </c>
      <c r="R18" s="83">
        <f t="shared" si="4"/>
        <v>0</v>
      </c>
      <c r="S18" s="83">
        <f t="shared" si="4"/>
        <v>0</v>
      </c>
      <c r="T18" s="83">
        <f t="shared" si="4"/>
        <v>0</v>
      </c>
      <c r="U18" s="83">
        <f t="shared" si="4"/>
        <v>0</v>
      </c>
    </row>
    <row r="19" spans="1:21" ht="12.75" customHeight="1">
      <c r="A19" s="81" t="s">
        <v>152</v>
      </c>
      <c r="B19" s="82" t="s">
        <v>67</v>
      </c>
      <c r="C19" s="13" t="s">
        <v>58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</row>
    <row r="20" spans="1:21" ht="15">
      <c r="A20" s="81" t="s">
        <v>153</v>
      </c>
      <c r="B20" s="82" t="s">
        <v>68</v>
      </c>
      <c r="C20" s="13" t="s">
        <v>58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</row>
    <row r="21" spans="1:21" ht="15">
      <c r="A21" s="81">
        <v>1</v>
      </c>
      <c r="B21" s="81" t="s">
        <v>118</v>
      </c>
      <c r="C21" s="13"/>
      <c r="D21" s="83">
        <f>D42</f>
        <v>40.769513169999996</v>
      </c>
      <c r="E21" s="83">
        <f aca="true" t="shared" si="5" ref="E21:U21">E42</f>
        <v>0</v>
      </c>
      <c r="F21" s="83">
        <f t="shared" si="5"/>
        <v>40.769513169999996</v>
      </c>
      <c r="G21" s="83">
        <f t="shared" si="5"/>
        <v>0</v>
      </c>
      <c r="H21" s="83">
        <f t="shared" si="5"/>
        <v>0</v>
      </c>
      <c r="I21" s="83">
        <f t="shared" si="5"/>
        <v>40.769513169999996</v>
      </c>
      <c r="J21" s="83">
        <f t="shared" si="5"/>
        <v>0</v>
      </c>
      <c r="K21" s="83">
        <f t="shared" si="5"/>
        <v>33.98877401</v>
      </c>
      <c r="L21" s="83">
        <f t="shared" si="5"/>
        <v>0</v>
      </c>
      <c r="M21" s="83">
        <f t="shared" si="5"/>
        <v>33.98877401</v>
      </c>
      <c r="N21" s="83"/>
      <c r="O21" s="83">
        <f t="shared" si="5"/>
        <v>0</v>
      </c>
      <c r="P21" s="83">
        <f t="shared" si="5"/>
        <v>1.3800000000000001</v>
      </c>
      <c r="Q21" s="83">
        <f t="shared" si="5"/>
        <v>1.3800000000000001</v>
      </c>
      <c r="R21" s="83">
        <f t="shared" si="5"/>
        <v>0</v>
      </c>
      <c r="S21" s="83">
        <f t="shared" si="5"/>
        <v>0</v>
      </c>
      <c r="T21" s="83">
        <f t="shared" si="5"/>
        <v>2.162</v>
      </c>
      <c r="U21" s="83">
        <f t="shared" si="5"/>
        <v>2.162</v>
      </c>
    </row>
    <row r="22" spans="1:21" ht="15">
      <c r="A22" s="13" t="s">
        <v>185</v>
      </c>
      <c r="B22" s="14" t="s">
        <v>518</v>
      </c>
      <c r="C22" s="13" t="s">
        <v>58</v>
      </c>
      <c r="D22" s="13" t="s">
        <v>51</v>
      </c>
      <c r="E22" s="13" t="s">
        <v>51</v>
      </c>
      <c r="F22" s="13" t="s">
        <v>51</v>
      </c>
      <c r="G22" s="13" t="s">
        <v>51</v>
      </c>
      <c r="H22" s="13" t="s">
        <v>51</v>
      </c>
      <c r="I22" s="13" t="s">
        <v>51</v>
      </c>
      <c r="J22" s="13" t="s">
        <v>51</v>
      </c>
      <c r="K22" s="13" t="s">
        <v>51</v>
      </c>
      <c r="L22" s="13" t="s">
        <v>51</v>
      </c>
      <c r="M22" s="13" t="s">
        <v>51</v>
      </c>
      <c r="N22" s="13" t="s">
        <v>51</v>
      </c>
      <c r="O22" s="13" t="s">
        <v>51</v>
      </c>
      <c r="P22" s="13" t="s">
        <v>51</v>
      </c>
      <c r="Q22" s="13" t="s">
        <v>51</v>
      </c>
      <c r="R22" s="13" t="s">
        <v>51</v>
      </c>
      <c r="S22" s="13" t="s">
        <v>51</v>
      </c>
      <c r="T22" s="13" t="s">
        <v>51</v>
      </c>
      <c r="U22" s="13" t="s">
        <v>51</v>
      </c>
    </row>
    <row r="23" spans="1:21" ht="24.75" customHeight="1">
      <c r="A23" s="13" t="s">
        <v>186</v>
      </c>
      <c r="B23" s="14" t="s">
        <v>519</v>
      </c>
      <c r="C23" s="13" t="s">
        <v>58</v>
      </c>
      <c r="D23" s="13" t="s">
        <v>51</v>
      </c>
      <c r="E23" s="13" t="s">
        <v>51</v>
      </c>
      <c r="F23" s="13" t="s">
        <v>51</v>
      </c>
      <c r="G23" s="13" t="s">
        <v>51</v>
      </c>
      <c r="H23" s="13" t="s">
        <v>51</v>
      </c>
      <c r="I23" s="13" t="s">
        <v>51</v>
      </c>
      <c r="J23" s="13" t="s">
        <v>51</v>
      </c>
      <c r="K23" s="13" t="s">
        <v>51</v>
      </c>
      <c r="L23" s="13" t="s">
        <v>51</v>
      </c>
      <c r="M23" s="13" t="s">
        <v>51</v>
      </c>
      <c r="N23" s="13" t="s">
        <v>51</v>
      </c>
      <c r="O23" s="13" t="s">
        <v>51</v>
      </c>
      <c r="P23" s="13" t="s">
        <v>51</v>
      </c>
      <c r="Q23" s="13" t="s">
        <v>51</v>
      </c>
      <c r="R23" s="13" t="s">
        <v>51</v>
      </c>
      <c r="S23" s="13" t="s">
        <v>51</v>
      </c>
      <c r="T23" s="13" t="s">
        <v>51</v>
      </c>
      <c r="U23" s="13" t="s">
        <v>51</v>
      </c>
    </row>
    <row r="24" spans="1:21" ht="25.5">
      <c r="A24" s="13" t="s">
        <v>558</v>
      </c>
      <c r="B24" s="14" t="s">
        <v>71</v>
      </c>
      <c r="C24" s="13" t="s">
        <v>58</v>
      </c>
      <c r="D24" s="13" t="s">
        <v>51</v>
      </c>
      <c r="E24" s="13" t="s">
        <v>51</v>
      </c>
      <c r="F24" s="13" t="s">
        <v>51</v>
      </c>
      <c r="G24" s="13" t="s">
        <v>51</v>
      </c>
      <c r="H24" s="13" t="s">
        <v>51</v>
      </c>
      <c r="I24" s="13" t="s">
        <v>51</v>
      </c>
      <c r="J24" s="13" t="s">
        <v>51</v>
      </c>
      <c r="K24" s="13" t="s">
        <v>51</v>
      </c>
      <c r="L24" s="13" t="s">
        <v>51</v>
      </c>
      <c r="M24" s="13" t="s">
        <v>51</v>
      </c>
      <c r="N24" s="13" t="s">
        <v>51</v>
      </c>
      <c r="O24" s="13" t="s">
        <v>51</v>
      </c>
      <c r="P24" s="13" t="s">
        <v>51</v>
      </c>
      <c r="Q24" s="13" t="s">
        <v>51</v>
      </c>
      <c r="R24" s="13" t="s">
        <v>51</v>
      </c>
      <c r="S24" s="13" t="s">
        <v>51</v>
      </c>
      <c r="T24" s="13" t="s">
        <v>51</v>
      </c>
      <c r="U24" s="13" t="s">
        <v>51</v>
      </c>
    </row>
    <row r="25" spans="1:21" ht="25.5">
      <c r="A25" s="13" t="s">
        <v>559</v>
      </c>
      <c r="B25" s="14" t="s">
        <v>73</v>
      </c>
      <c r="C25" s="13" t="s">
        <v>58</v>
      </c>
      <c r="D25" s="13" t="s">
        <v>51</v>
      </c>
      <c r="E25" s="13" t="s">
        <v>51</v>
      </c>
      <c r="F25" s="13" t="s">
        <v>51</v>
      </c>
      <c r="G25" s="13" t="s">
        <v>51</v>
      </c>
      <c r="H25" s="13" t="s">
        <v>51</v>
      </c>
      <c r="I25" s="13" t="s">
        <v>51</v>
      </c>
      <c r="J25" s="13" t="s">
        <v>51</v>
      </c>
      <c r="K25" s="13" t="s">
        <v>51</v>
      </c>
      <c r="L25" s="13" t="s">
        <v>51</v>
      </c>
      <c r="M25" s="13" t="s">
        <v>51</v>
      </c>
      <c r="N25" s="13" t="s">
        <v>51</v>
      </c>
      <c r="O25" s="13" t="s">
        <v>51</v>
      </c>
      <c r="P25" s="13" t="s">
        <v>51</v>
      </c>
      <c r="Q25" s="13" t="s">
        <v>51</v>
      </c>
      <c r="R25" s="13" t="s">
        <v>51</v>
      </c>
      <c r="S25" s="13" t="s">
        <v>51</v>
      </c>
      <c r="T25" s="13" t="s">
        <v>51</v>
      </c>
      <c r="U25" s="13" t="s">
        <v>51</v>
      </c>
    </row>
    <row r="26" spans="1:21" ht="32.25" customHeight="1">
      <c r="A26" s="13" t="s">
        <v>560</v>
      </c>
      <c r="B26" s="14" t="s">
        <v>520</v>
      </c>
      <c r="C26" s="13" t="s">
        <v>58</v>
      </c>
      <c r="D26" s="13" t="s">
        <v>51</v>
      </c>
      <c r="E26" s="13" t="s">
        <v>51</v>
      </c>
      <c r="F26" s="13" t="s">
        <v>51</v>
      </c>
      <c r="G26" s="13" t="s">
        <v>51</v>
      </c>
      <c r="H26" s="13" t="s">
        <v>51</v>
      </c>
      <c r="I26" s="13" t="s">
        <v>51</v>
      </c>
      <c r="J26" s="13" t="s">
        <v>51</v>
      </c>
      <c r="K26" s="13" t="s">
        <v>51</v>
      </c>
      <c r="L26" s="13" t="s">
        <v>51</v>
      </c>
      <c r="M26" s="13" t="s">
        <v>51</v>
      </c>
      <c r="N26" s="13" t="s">
        <v>51</v>
      </c>
      <c r="O26" s="13" t="s">
        <v>51</v>
      </c>
      <c r="P26" s="13" t="s">
        <v>51</v>
      </c>
      <c r="Q26" s="13" t="s">
        <v>51</v>
      </c>
      <c r="R26" s="13" t="s">
        <v>51</v>
      </c>
      <c r="S26" s="13" t="s">
        <v>51</v>
      </c>
      <c r="T26" s="13" t="s">
        <v>51</v>
      </c>
      <c r="U26" s="13" t="s">
        <v>51</v>
      </c>
    </row>
    <row r="27" spans="1:21" ht="18" customHeight="1">
      <c r="A27" s="13" t="s">
        <v>72</v>
      </c>
      <c r="B27" s="14" t="s">
        <v>513</v>
      </c>
      <c r="C27" s="13" t="s">
        <v>112</v>
      </c>
      <c r="D27" s="13" t="s">
        <v>51</v>
      </c>
      <c r="E27" s="13" t="s">
        <v>51</v>
      </c>
      <c r="F27" s="13" t="s">
        <v>51</v>
      </c>
      <c r="G27" s="13" t="s">
        <v>51</v>
      </c>
      <c r="H27" s="13" t="s">
        <v>51</v>
      </c>
      <c r="I27" s="13" t="s">
        <v>51</v>
      </c>
      <c r="J27" s="13" t="s">
        <v>51</v>
      </c>
      <c r="K27" s="13" t="s">
        <v>51</v>
      </c>
      <c r="L27" s="13" t="s">
        <v>51</v>
      </c>
      <c r="M27" s="13" t="s">
        <v>51</v>
      </c>
      <c r="N27" s="13" t="s">
        <v>51</v>
      </c>
      <c r="O27" s="13" t="s">
        <v>51</v>
      </c>
      <c r="P27" s="13" t="s">
        <v>51</v>
      </c>
      <c r="Q27" s="13" t="s">
        <v>51</v>
      </c>
      <c r="R27" s="13" t="s">
        <v>51</v>
      </c>
      <c r="S27" s="13" t="s">
        <v>51</v>
      </c>
      <c r="T27" s="13" t="s">
        <v>51</v>
      </c>
      <c r="U27" s="13" t="s">
        <v>51</v>
      </c>
    </row>
    <row r="28" spans="1:21" ht="25.5">
      <c r="A28" s="13" t="s">
        <v>157</v>
      </c>
      <c r="B28" s="84" t="s">
        <v>521</v>
      </c>
      <c r="C28" s="13" t="s">
        <v>58</v>
      </c>
      <c r="D28" s="13" t="s">
        <v>51</v>
      </c>
      <c r="E28" s="91" t="s">
        <v>51</v>
      </c>
      <c r="F28" s="13" t="s">
        <v>51</v>
      </c>
      <c r="G28" s="13" t="s">
        <v>51</v>
      </c>
      <c r="H28" s="91" t="s">
        <v>51</v>
      </c>
      <c r="I28" s="13" t="s">
        <v>51</v>
      </c>
      <c r="J28" s="13" t="s">
        <v>51</v>
      </c>
      <c r="K28" s="91" t="s">
        <v>51</v>
      </c>
      <c r="L28" s="13" t="s">
        <v>51</v>
      </c>
      <c r="M28" s="13" t="s">
        <v>51</v>
      </c>
      <c r="N28" s="91" t="s">
        <v>51</v>
      </c>
      <c r="O28" s="13" t="s">
        <v>51</v>
      </c>
      <c r="P28" s="13" t="s">
        <v>51</v>
      </c>
      <c r="Q28" s="91" t="s">
        <v>51</v>
      </c>
      <c r="R28" s="13" t="s">
        <v>51</v>
      </c>
      <c r="S28" s="13" t="s">
        <v>51</v>
      </c>
      <c r="T28" s="91" t="s">
        <v>51</v>
      </c>
      <c r="U28" s="13" t="s">
        <v>51</v>
      </c>
    </row>
    <row r="29" spans="1:21" ht="27" customHeight="1">
      <c r="A29" s="13" t="s">
        <v>158</v>
      </c>
      <c r="B29" s="14" t="s">
        <v>516</v>
      </c>
      <c r="C29" s="13" t="s">
        <v>58</v>
      </c>
      <c r="D29" s="13" t="s">
        <v>51</v>
      </c>
      <c r="E29" s="13" t="s">
        <v>51</v>
      </c>
      <c r="F29" s="13" t="s">
        <v>51</v>
      </c>
      <c r="G29" s="13" t="s">
        <v>51</v>
      </c>
      <c r="H29" s="13" t="s">
        <v>51</v>
      </c>
      <c r="I29" s="13" t="s">
        <v>51</v>
      </c>
      <c r="J29" s="13" t="s">
        <v>51</v>
      </c>
      <c r="K29" s="13" t="s">
        <v>51</v>
      </c>
      <c r="L29" s="13" t="s">
        <v>51</v>
      </c>
      <c r="M29" s="13" t="s">
        <v>51</v>
      </c>
      <c r="N29" s="13" t="s">
        <v>51</v>
      </c>
      <c r="O29" s="13" t="s">
        <v>51</v>
      </c>
      <c r="P29" s="13" t="s">
        <v>51</v>
      </c>
      <c r="Q29" s="13" t="s">
        <v>51</v>
      </c>
      <c r="R29" s="13" t="s">
        <v>51</v>
      </c>
      <c r="S29" s="13" t="s">
        <v>51</v>
      </c>
      <c r="T29" s="13" t="s">
        <v>51</v>
      </c>
      <c r="U29" s="13" t="s">
        <v>51</v>
      </c>
    </row>
    <row r="30" spans="1:21" ht="24" customHeight="1">
      <c r="A30" s="13" t="s">
        <v>74</v>
      </c>
      <c r="B30" s="14" t="s">
        <v>522</v>
      </c>
      <c r="C30" s="13" t="s">
        <v>58</v>
      </c>
      <c r="D30" s="13" t="s">
        <v>51</v>
      </c>
      <c r="E30" s="13" t="s">
        <v>51</v>
      </c>
      <c r="F30" s="13" t="s">
        <v>51</v>
      </c>
      <c r="G30" s="13" t="s">
        <v>51</v>
      </c>
      <c r="H30" s="13" t="s">
        <v>51</v>
      </c>
      <c r="I30" s="13" t="s">
        <v>51</v>
      </c>
      <c r="J30" s="13" t="s">
        <v>51</v>
      </c>
      <c r="K30" s="13" t="s">
        <v>51</v>
      </c>
      <c r="L30" s="13" t="s">
        <v>51</v>
      </c>
      <c r="M30" s="13" t="s">
        <v>51</v>
      </c>
      <c r="N30" s="13" t="s">
        <v>51</v>
      </c>
      <c r="O30" s="13" t="s">
        <v>51</v>
      </c>
      <c r="P30" s="13" t="s">
        <v>51</v>
      </c>
      <c r="Q30" s="13" t="s">
        <v>51</v>
      </c>
      <c r="R30" s="13" t="s">
        <v>51</v>
      </c>
      <c r="S30" s="13" t="s">
        <v>51</v>
      </c>
      <c r="T30" s="13" t="s">
        <v>51</v>
      </c>
      <c r="U30" s="13" t="s">
        <v>51</v>
      </c>
    </row>
    <row r="31" spans="1:21" ht="17.25" customHeight="1">
      <c r="A31" s="13" t="s">
        <v>187</v>
      </c>
      <c r="B31" s="14" t="s">
        <v>83</v>
      </c>
      <c r="C31" s="13" t="s">
        <v>58</v>
      </c>
      <c r="D31" s="13" t="s">
        <v>51</v>
      </c>
      <c r="E31" s="13" t="s">
        <v>51</v>
      </c>
      <c r="F31" s="13" t="s">
        <v>51</v>
      </c>
      <c r="G31" s="13" t="s">
        <v>51</v>
      </c>
      <c r="H31" s="13" t="s">
        <v>51</v>
      </c>
      <c r="I31" s="13" t="s">
        <v>51</v>
      </c>
      <c r="J31" s="13" t="s">
        <v>51</v>
      </c>
      <c r="K31" s="13" t="s">
        <v>51</v>
      </c>
      <c r="L31" s="13" t="s">
        <v>51</v>
      </c>
      <c r="M31" s="13" t="s">
        <v>51</v>
      </c>
      <c r="N31" s="13" t="s">
        <v>51</v>
      </c>
      <c r="O31" s="13" t="s">
        <v>51</v>
      </c>
      <c r="P31" s="13" t="s">
        <v>51</v>
      </c>
      <c r="Q31" s="13" t="s">
        <v>51</v>
      </c>
      <c r="R31" s="13" t="s">
        <v>51</v>
      </c>
      <c r="S31" s="13" t="s">
        <v>51</v>
      </c>
      <c r="T31" s="13" t="s">
        <v>51</v>
      </c>
      <c r="U31" s="13" t="s">
        <v>51</v>
      </c>
    </row>
    <row r="32" spans="1:21" ht="38.25" customHeight="1">
      <c r="A32" s="13" t="s">
        <v>187</v>
      </c>
      <c r="B32" s="14" t="s">
        <v>514</v>
      </c>
      <c r="C32" s="13" t="s">
        <v>58</v>
      </c>
      <c r="D32" s="13" t="s">
        <v>51</v>
      </c>
      <c r="E32" s="13" t="s">
        <v>51</v>
      </c>
      <c r="F32" s="13" t="s">
        <v>51</v>
      </c>
      <c r="G32" s="13" t="s">
        <v>51</v>
      </c>
      <c r="H32" s="13" t="s">
        <v>51</v>
      </c>
      <c r="I32" s="13" t="s">
        <v>51</v>
      </c>
      <c r="J32" s="13" t="s">
        <v>51</v>
      </c>
      <c r="K32" s="13" t="s">
        <v>51</v>
      </c>
      <c r="L32" s="13" t="s">
        <v>51</v>
      </c>
      <c r="M32" s="13" t="s">
        <v>51</v>
      </c>
      <c r="N32" s="13" t="s">
        <v>51</v>
      </c>
      <c r="O32" s="13" t="s">
        <v>51</v>
      </c>
      <c r="P32" s="13" t="s">
        <v>51</v>
      </c>
      <c r="Q32" s="13" t="s">
        <v>51</v>
      </c>
      <c r="R32" s="13" t="s">
        <v>51</v>
      </c>
      <c r="S32" s="13" t="s">
        <v>51</v>
      </c>
      <c r="T32" s="13" t="s">
        <v>51</v>
      </c>
      <c r="U32" s="13" t="s">
        <v>51</v>
      </c>
    </row>
    <row r="33" spans="1:21" ht="38.25" customHeight="1">
      <c r="A33" s="13" t="s">
        <v>187</v>
      </c>
      <c r="B33" s="14" t="s">
        <v>515</v>
      </c>
      <c r="C33" s="13" t="s">
        <v>58</v>
      </c>
      <c r="D33" s="13" t="s">
        <v>51</v>
      </c>
      <c r="E33" s="13" t="s">
        <v>51</v>
      </c>
      <c r="F33" s="13" t="s">
        <v>51</v>
      </c>
      <c r="G33" s="13" t="s">
        <v>51</v>
      </c>
      <c r="H33" s="13" t="s">
        <v>51</v>
      </c>
      <c r="I33" s="13" t="s">
        <v>51</v>
      </c>
      <c r="J33" s="13" t="s">
        <v>51</v>
      </c>
      <c r="K33" s="13" t="s">
        <v>51</v>
      </c>
      <c r="L33" s="13" t="s">
        <v>51</v>
      </c>
      <c r="M33" s="13" t="s">
        <v>51</v>
      </c>
      <c r="N33" s="13" t="s">
        <v>51</v>
      </c>
      <c r="O33" s="13" t="s">
        <v>51</v>
      </c>
      <c r="P33" s="13" t="s">
        <v>51</v>
      </c>
      <c r="Q33" s="13" t="s">
        <v>51</v>
      </c>
      <c r="R33" s="13" t="s">
        <v>51</v>
      </c>
      <c r="S33" s="13" t="s">
        <v>51</v>
      </c>
      <c r="T33" s="13" t="s">
        <v>51</v>
      </c>
      <c r="U33" s="13" t="s">
        <v>51</v>
      </c>
    </row>
    <row r="34" spans="1:21" ht="38.25" customHeight="1">
      <c r="A34" s="13" t="s">
        <v>187</v>
      </c>
      <c r="B34" s="14" t="s">
        <v>523</v>
      </c>
      <c r="C34" s="13" t="s">
        <v>58</v>
      </c>
      <c r="D34" s="13" t="s">
        <v>51</v>
      </c>
      <c r="E34" s="13" t="s">
        <v>51</v>
      </c>
      <c r="F34" s="13" t="s">
        <v>51</v>
      </c>
      <c r="G34" s="13" t="s">
        <v>51</v>
      </c>
      <c r="H34" s="13" t="s">
        <v>51</v>
      </c>
      <c r="I34" s="13" t="s">
        <v>51</v>
      </c>
      <c r="J34" s="13" t="s">
        <v>51</v>
      </c>
      <c r="K34" s="13" t="s">
        <v>51</v>
      </c>
      <c r="L34" s="13" t="s">
        <v>51</v>
      </c>
      <c r="M34" s="13" t="s">
        <v>51</v>
      </c>
      <c r="N34" s="13" t="s">
        <v>51</v>
      </c>
      <c r="O34" s="13" t="s">
        <v>51</v>
      </c>
      <c r="P34" s="13" t="s">
        <v>51</v>
      </c>
      <c r="Q34" s="13" t="s">
        <v>51</v>
      </c>
      <c r="R34" s="13" t="s">
        <v>51</v>
      </c>
      <c r="S34" s="13" t="s">
        <v>51</v>
      </c>
      <c r="T34" s="13" t="s">
        <v>51</v>
      </c>
      <c r="U34" s="13" t="s">
        <v>51</v>
      </c>
    </row>
    <row r="35" spans="1:21" ht="21" customHeight="1">
      <c r="A35" s="75" t="s">
        <v>188</v>
      </c>
      <c r="B35" s="14" t="s">
        <v>83</v>
      </c>
      <c r="C35" s="75" t="s">
        <v>58</v>
      </c>
      <c r="D35" s="92" t="s">
        <v>51</v>
      </c>
      <c r="E35" s="13" t="s">
        <v>51</v>
      </c>
      <c r="F35" s="92" t="s">
        <v>51</v>
      </c>
      <c r="G35" s="92" t="s">
        <v>51</v>
      </c>
      <c r="H35" s="13" t="s">
        <v>51</v>
      </c>
      <c r="I35" s="92" t="s">
        <v>51</v>
      </c>
      <c r="J35" s="92" t="s">
        <v>51</v>
      </c>
      <c r="K35" s="13" t="s">
        <v>51</v>
      </c>
      <c r="L35" s="92" t="s">
        <v>51</v>
      </c>
      <c r="M35" s="92" t="s">
        <v>51</v>
      </c>
      <c r="N35" s="13" t="s">
        <v>51</v>
      </c>
      <c r="O35" s="92" t="s">
        <v>51</v>
      </c>
      <c r="P35" s="92" t="s">
        <v>51</v>
      </c>
      <c r="Q35" s="13" t="s">
        <v>51</v>
      </c>
      <c r="R35" s="92" t="s">
        <v>51</v>
      </c>
      <c r="S35" s="92" t="s">
        <v>51</v>
      </c>
      <c r="T35" s="13" t="s">
        <v>51</v>
      </c>
      <c r="U35" s="92" t="s">
        <v>51</v>
      </c>
    </row>
    <row r="36" spans="1:21" ht="42.75" customHeight="1">
      <c r="A36" s="13" t="s">
        <v>160</v>
      </c>
      <c r="B36" s="14" t="s">
        <v>514</v>
      </c>
      <c r="C36" s="13" t="s">
        <v>58</v>
      </c>
      <c r="D36" s="13" t="s">
        <v>51</v>
      </c>
      <c r="E36" s="13" t="s">
        <v>51</v>
      </c>
      <c r="F36" s="13" t="s">
        <v>51</v>
      </c>
      <c r="G36" s="13" t="s">
        <v>51</v>
      </c>
      <c r="H36" s="13" t="s">
        <v>51</v>
      </c>
      <c r="I36" s="13" t="s">
        <v>51</v>
      </c>
      <c r="J36" s="13" t="s">
        <v>51</v>
      </c>
      <c r="K36" s="13" t="s">
        <v>51</v>
      </c>
      <c r="L36" s="13" t="s">
        <v>51</v>
      </c>
      <c r="M36" s="13" t="s">
        <v>51</v>
      </c>
      <c r="N36" s="13" t="s">
        <v>51</v>
      </c>
      <c r="O36" s="13" t="s">
        <v>51</v>
      </c>
      <c r="P36" s="13" t="s">
        <v>51</v>
      </c>
      <c r="Q36" s="13" t="s">
        <v>51</v>
      </c>
      <c r="R36" s="13" t="s">
        <v>51</v>
      </c>
      <c r="S36" s="13" t="s">
        <v>51</v>
      </c>
      <c r="T36" s="13" t="s">
        <v>51</v>
      </c>
      <c r="U36" s="13" t="s">
        <v>51</v>
      </c>
    </row>
    <row r="37" spans="1:21" ht="44.25" customHeight="1">
      <c r="A37" s="13" t="s">
        <v>188</v>
      </c>
      <c r="B37" s="14" t="s">
        <v>515</v>
      </c>
      <c r="C37" s="13" t="s">
        <v>58</v>
      </c>
      <c r="D37" s="13" t="s">
        <v>51</v>
      </c>
      <c r="E37" s="13" t="s">
        <v>51</v>
      </c>
      <c r="F37" s="13" t="s">
        <v>51</v>
      </c>
      <c r="G37" s="13" t="s">
        <v>51</v>
      </c>
      <c r="H37" s="13" t="s">
        <v>51</v>
      </c>
      <c r="I37" s="13" t="s">
        <v>51</v>
      </c>
      <c r="J37" s="13" t="s">
        <v>51</v>
      </c>
      <c r="K37" s="13" t="s">
        <v>51</v>
      </c>
      <c r="L37" s="13" t="s">
        <v>51</v>
      </c>
      <c r="M37" s="13" t="s">
        <v>51</v>
      </c>
      <c r="N37" s="13" t="s">
        <v>51</v>
      </c>
      <c r="O37" s="13" t="s">
        <v>51</v>
      </c>
      <c r="P37" s="13" t="s">
        <v>51</v>
      </c>
      <c r="Q37" s="13" t="s">
        <v>51</v>
      </c>
      <c r="R37" s="13" t="s">
        <v>51</v>
      </c>
      <c r="S37" s="13" t="s">
        <v>51</v>
      </c>
      <c r="T37" s="13" t="s">
        <v>51</v>
      </c>
      <c r="U37" s="13" t="s">
        <v>51</v>
      </c>
    </row>
    <row r="38" spans="1:21" ht="39" customHeight="1">
      <c r="A38" s="13" t="s">
        <v>188</v>
      </c>
      <c r="B38" s="14" t="s">
        <v>523</v>
      </c>
      <c r="C38" s="13" t="s">
        <v>58</v>
      </c>
      <c r="D38" s="13" t="s">
        <v>51</v>
      </c>
      <c r="E38" s="13" t="s">
        <v>51</v>
      </c>
      <c r="F38" s="13" t="s">
        <v>51</v>
      </c>
      <c r="G38" s="13" t="s">
        <v>51</v>
      </c>
      <c r="H38" s="13" t="s">
        <v>51</v>
      </c>
      <c r="I38" s="13" t="s">
        <v>51</v>
      </c>
      <c r="J38" s="13" t="s">
        <v>51</v>
      </c>
      <c r="K38" s="13" t="s">
        <v>51</v>
      </c>
      <c r="L38" s="13" t="s">
        <v>51</v>
      </c>
      <c r="M38" s="13" t="s">
        <v>51</v>
      </c>
      <c r="N38" s="13" t="s">
        <v>51</v>
      </c>
      <c r="O38" s="13" t="s">
        <v>51</v>
      </c>
      <c r="P38" s="13" t="s">
        <v>51</v>
      </c>
      <c r="Q38" s="13" t="s">
        <v>51</v>
      </c>
      <c r="R38" s="13" t="s">
        <v>51</v>
      </c>
      <c r="S38" s="13" t="s">
        <v>51</v>
      </c>
      <c r="T38" s="13" t="s">
        <v>51</v>
      </c>
      <c r="U38" s="13" t="s">
        <v>51</v>
      </c>
    </row>
    <row r="39" spans="1:21" ht="38.25" customHeight="1">
      <c r="A39" s="13" t="s">
        <v>161</v>
      </c>
      <c r="B39" s="14" t="s">
        <v>530</v>
      </c>
      <c r="C39" s="13" t="s">
        <v>58</v>
      </c>
      <c r="D39" s="13" t="s">
        <v>51</v>
      </c>
      <c r="E39" s="13" t="s">
        <v>51</v>
      </c>
      <c r="F39" s="13" t="s">
        <v>51</v>
      </c>
      <c r="G39" s="13" t="s">
        <v>51</v>
      </c>
      <c r="H39" s="13" t="s">
        <v>51</v>
      </c>
      <c r="I39" s="13" t="s">
        <v>51</v>
      </c>
      <c r="J39" s="13" t="s">
        <v>51</v>
      </c>
      <c r="K39" s="13" t="s">
        <v>51</v>
      </c>
      <c r="L39" s="13" t="s">
        <v>51</v>
      </c>
      <c r="M39" s="13" t="s">
        <v>51</v>
      </c>
      <c r="N39" s="13" t="s">
        <v>51</v>
      </c>
      <c r="O39" s="13" t="s">
        <v>51</v>
      </c>
      <c r="P39" s="13" t="s">
        <v>51</v>
      </c>
      <c r="Q39" s="13" t="s">
        <v>51</v>
      </c>
      <c r="R39" s="13" t="s">
        <v>51</v>
      </c>
      <c r="S39" s="13" t="s">
        <v>51</v>
      </c>
      <c r="T39" s="13" t="s">
        <v>51</v>
      </c>
      <c r="U39" s="13" t="s">
        <v>51</v>
      </c>
    </row>
    <row r="40" spans="1:21" ht="26.25" customHeight="1">
      <c r="A40" s="13" t="s">
        <v>189</v>
      </c>
      <c r="B40" s="14" t="s">
        <v>525</v>
      </c>
      <c r="C40" s="13" t="s">
        <v>58</v>
      </c>
      <c r="D40" s="13" t="s">
        <v>51</v>
      </c>
      <c r="E40" s="13" t="s">
        <v>51</v>
      </c>
      <c r="F40" s="13" t="s">
        <v>51</v>
      </c>
      <c r="G40" s="13" t="s">
        <v>51</v>
      </c>
      <c r="H40" s="13" t="s">
        <v>51</v>
      </c>
      <c r="I40" s="13" t="s">
        <v>51</v>
      </c>
      <c r="J40" s="13" t="s">
        <v>51</v>
      </c>
      <c r="K40" s="13" t="s">
        <v>51</v>
      </c>
      <c r="L40" s="13" t="s">
        <v>51</v>
      </c>
      <c r="M40" s="13" t="s">
        <v>51</v>
      </c>
      <c r="N40" s="13" t="s">
        <v>51</v>
      </c>
      <c r="O40" s="13" t="s">
        <v>51</v>
      </c>
      <c r="P40" s="13" t="s">
        <v>51</v>
      </c>
      <c r="Q40" s="13" t="s">
        <v>51</v>
      </c>
      <c r="R40" s="13" t="s">
        <v>51</v>
      </c>
      <c r="S40" s="13" t="s">
        <v>51</v>
      </c>
      <c r="T40" s="13" t="s">
        <v>51</v>
      </c>
      <c r="U40" s="13" t="s">
        <v>51</v>
      </c>
    </row>
    <row r="41" spans="1:21" ht="36.75" customHeight="1">
      <c r="A41" s="13" t="s">
        <v>162</v>
      </c>
      <c r="B41" s="14" t="s">
        <v>526</v>
      </c>
      <c r="C41" s="13" t="s">
        <v>58</v>
      </c>
      <c r="D41" s="13" t="s">
        <v>51</v>
      </c>
      <c r="E41" s="13" t="s">
        <v>51</v>
      </c>
      <c r="F41" s="13" t="s">
        <v>51</v>
      </c>
      <c r="G41" s="13" t="s">
        <v>51</v>
      </c>
      <c r="H41" s="13" t="s">
        <v>51</v>
      </c>
      <c r="I41" s="13" t="s">
        <v>51</v>
      </c>
      <c r="J41" s="13" t="s">
        <v>51</v>
      </c>
      <c r="K41" s="13" t="s">
        <v>51</v>
      </c>
      <c r="L41" s="13" t="s">
        <v>51</v>
      </c>
      <c r="M41" s="13" t="s">
        <v>51</v>
      </c>
      <c r="N41" s="13" t="s">
        <v>51</v>
      </c>
      <c r="O41" s="13" t="s">
        <v>51</v>
      </c>
      <c r="P41" s="13" t="s">
        <v>51</v>
      </c>
      <c r="Q41" s="13" t="s">
        <v>51</v>
      </c>
      <c r="R41" s="13" t="s">
        <v>51</v>
      </c>
      <c r="S41" s="13" t="s">
        <v>51</v>
      </c>
      <c r="T41" s="13" t="s">
        <v>51</v>
      </c>
      <c r="U41" s="13" t="s">
        <v>51</v>
      </c>
    </row>
    <row r="42" spans="1:21" ht="18.75" customHeight="1">
      <c r="A42" s="13" t="s">
        <v>76</v>
      </c>
      <c r="B42" s="14" t="s">
        <v>527</v>
      </c>
      <c r="C42" s="13" t="s">
        <v>58</v>
      </c>
      <c r="D42" s="15">
        <f>D43+D51+D59+D68</f>
        <v>40.769513169999996</v>
      </c>
      <c r="E42" s="15">
        <v>0</v>
      </c>
      <c r="F42" s="15">
        <f aca="true" t="shared" si="6" ref="F42:M42">F43+F51+F59+F68</f>
        <v>40.769513169999996</v>
      </c>
      <c r="G42" s="15">
        <f t="shared" si="6"/>
        <v>0</v>
      </c>
      <c r="H42" s="15">
        <f t="shared" si="6"/>
        <v>0</v>
      </c>
      <c r="I42" s="15">
        <f t="shared" si="6"/>
        <v>40.769513169999996</v>
      </c>
      <c r="J42" s="15">
        <f t="shared" si="6"/>
        <v>0</v>
      </c>
      <c r="K42" s="15">
        <f t="shared" si="6"/>
        <v>33.98877401</v>
      </c>
      <c r="L42" s="15">
        <v>0</v>
      </c>
      <c r="M42" s="15">
        <f t="shared" si="6"/>
        <v>33.98877401</v>
      </c>
      <c r="N42" s="13" t="s">
        <v>51</v>
      </c>
      <c r="O42" s="13"/>
      <c r="P42" s="15">
        <f aca="true" t="shared" si="7" ref="P42:U42">P43+P51+P59+P68</f>
        <v>1.3800000000000001</v>
      </c>
      <c r="Q42" s="15">
        <f t="shared" si="7"/>
        <v>1.3800000000000001</v>
      </c>
      <c r="R42" s="15">
        <f t="shared" si="7"/>
        <v>0</v>
      </c>
      <c r="S42" s="15">
        <f t="shared" si="7"/>
        <v>0</v>
      </c>
      <c r="T42" s="15">
        <f t="shared" si="7"/>
        <v>2.162</v>
      </c>
      <c r="U42" s="15">
        <f t="shared" si="7"/>
        <v>2.162</v>
      </c>
    </row>
    <row r="43" spans="1:21" ht="30.75" customHeight="1">
      <c r="A43" s="13" t="s">
        <v>78</v>
      </c>
      <c r="B43" s="14" t="s">
        <v>531</v>
      </c>
      <c r="C43" s="13" t="s">
        <v>58</v>
      </c>
      <c r="D43" s="15">
        <f>D44</f>
        <v>1.1744915700000003</v>
      </c>
      <c r="E43" s="15">
        <v>0</v>
      </c>
      <c r="F43" s="15">
        <f>F44</f>
        <v>1.1744915700000003</v>
      </c>
      <c r="G43" s="15">
        <f aca="true" t="shared" si="8" ref="G43:M43">G44</f>
        <v>0</v>
      </c>
      <c r="H43" s="15">
        <f t="shared" si="8"/>
        <v>0</v>
      </c>
      <c r="I43" s="15">
        <f t="shared" si="8"/>
        <v>1.1744915700000003</v>
      </c>
      <c r="J43" s="15">
        <f t="shared" si="8"/>
        <v>0</v>
      </c>
      <c r="K43" s="15">
        <f t="shared" si="8"/>
        <v>0.9913731299999999</v>
      </c>
      <c r="L43" s="15">
        <f t="shared" si="8"/>
        <v>0</v>
      </c>
      <c r="M43" s="15">
        <f t="shared" si="8"/>
        <v>0.9913731299999999</v>
      </c>
      <c r="N43" s="13" t="s">
        <v>51</v>
      </c>
      <c r="O43" s="13"/>
      <c r="P43" s="15">
        <f aca="true" t="shared" si="9" ref="P43:U43">P44</f>
        <v>1.3800000000000001</v>
      </c>
      <c r="Q43" s="15">
        <f t="shared" si="9"/>
        <v>1.3800000000000001</v>
      </c>
      <c r="R43" s="15">
        <f t="shared" si="9"/>
        <v>0</v>
      </c>
      <c r="S43" s="15">
        <f t="shared" si="9"/>
        <v>0</v>
      </c>
      <c r="T43" s="15">
        <f t="shared" si="9"/>
        <v>0</v>
      </c>
      <c r="U43" s="15">
        <f t="shared" si="9"/>
        <v>0</v>
      </c>
    </row>
    <row r="44" spans="1:21" ht="17.25" customHeight="1">
      <c r="A44" s="13" t="s">
        <v>163</v>
      </c>
      <c r="B44" s="14" t="s">
        <v>92</v>
      </c>
      <c r="C44" s="13" t="s">
        <v>58</v>
      </c>
      <c r="D44" s="15">
        <f>D45+D46+D47+D48+D49+D50</f>
        <v>1.1744915700000003</v>
      </c>
      <c r="E44" s="15">
        <v>0</v>
      </c>
      <c r="F44" s="15">
        <f>F45+F46+F47+F48+F49+F50</f>
        <v>1.1744915700000003</v>
      </c>
      <c r="G44" s="15">
        <f aca="true" t="shared" si="10" ref="G44:L44">G45+G46+G47+G48+G49+G50</f>
        <v>0</v>
      </c>
      <c r="H44" s="15">
        <f t="shared" si="10"/>
        <v>0</v>
      </c>
      <c r="I44" s="15">
        <f t="shared" si="10"/>
        <v>1.1744915700000003</v>
      </c>
      <c r="J44" s="15">
        <f t="shared" si="10"/>
        <v>0</v>
      </c>
      <c r="K44" s="15">
        <f t="shared" si="10"/>
        <v>0.9913731299999999</v>
      </c>
      <c r="L44" s="15">
        <f t="shared" si="10"/>
        <v>0</v>
      </c>
      <c r="M44" s="15">
        <f>M45+M46+M47+M48+M49+M50</f>
        <v>0.9913731299999999</v>
      </c>
      <c r="N44" s="13" t="s">
        <v>51</v>
      </c>
      <c r="O44" s="15">
        <f>O45+O46+O47+O48+O49+O50+O53+O54+O55</f>
        <v>0</v>
      </c>
      <c r="P44" s="15">
        <f>P45+P46+P47+P48+P49+P50+P53+P54+P55</f>
        <v>1.3800000000000001</v>
      </c>
      <c r="Q44" s="15">
        <f>Q45+Q46+Q47+Q48+Q49+Q50</f>
        <v>1.3800000000000001</v>
      </c>
      <c r="R44" s="15">
        <f>R45+R46+R47+R48+R49+R50+R53+R54+R55</f>
        <v>0</v>
      </c>
      <c r="S44" s="15">
        <f>S45+S46+S47+S48+S49+S50+S53+S54+S55</f>
        <v>0</v>
      </c>
      <c r="T44" s="15">
        <f>T45+T46+T47+T48+T49+T50+T53+T54+T55</f>
        <v>0</v>
      </c>
      <c r="U44" s="15">
        <f>U45+U46+U47+U48+U49+U50+U53+U54+U55</f>
        <v>0</v>
      </c>
    </row>
    <row r="45" spans="1:21" ht="33" customHeight="1">
      <c r="A45" s="13" t="s">
        <v>163</v>
      </c>
      <c r="B45" s="14" t="s">
        <v>550</v>
      </c>
      <c r="C45" s="13" t="s">
        <v>119</v>
      </c>
      <c r="D45" s="15">
        <v>0.217206392</v>
      </c>
      <c r="E45" s="43" t="s">
        <v>277</v>
      </c>
      <c r="F45" s="15">
        <v>0.217206392</v>
      </c>
      <c r="G45" s="15">
        <v>0</v>
      </c>
      <c r="H45" s="15">
        <v>0</v>
      </c>
      <c r="I45" s="15">
        <v>0.217206392</v>
      </c>
      <c r="J45" s="15">
        <v>0</v>
      </c>
      <c r="K45" s="15">
        <v>0.180833</v>
      </c>
      <c r="L45" s="15">
        <v>0</v>
      </c>
      <c r="M45" s="15">
        <v>0.180833</v>
      </c>
      <c r="N45" s="15"/>
      <c r="O45" s="15">
        <v>0</v>
      </c>
      <c r="P45" s="15">
        <v>0.25</v>
      </c>
      <c r="Q45" s="15">
        <v>0.25</v>
      </c>
      <c r="R45" s="15">
        <v>0</v>
      </c>
      <c r="S45" s="15">
        <v>0</v>
      </c>
      <c r="T45" s="15">
        <v>0</v>
      </c>
      <c r="U45" s="15">
        <v>0</v>
      </c>
    </row>
    <row r="46" spans="1:21" ht="39" customHeight="1">
      <c r="A46" s="13" t="s">
        <v>163</v>
      </c>
      <c r="B46" s="14" t="s">
        <v>551</v>
      </c>
      <c r="C46" s="13" t="s">
        <v>120</v>
      </c>
      <c r="D46" s="15">
        <v>0.16713106800000002</v>
      </c>
      <c r="E46" s="43" t="s">
        <v>277</v>
      </c>
      <c r="F46" s="15">
        <v>0.16713106800000002</v>
      </c>
      <c r="G46" s="15">
        <v>0</v>
      </c>
      <c r="H46" s="15">
        <v>0</v>
      </c>
      <c r="I46" s="15">
        <v>0.16713106800000002</v>
      </c>
      <c r="J46" s="15">
        <v>0</v>
      </c>
      <c r="K46" s="15">
        <v>0.14036976</v>
      </c>
      <c r="L46" s="15">
        <v>0</v>
      </c>
      <c r="M46" s="15">
        <v>0.14036976</v>
      </c>
      <c r="N46" s="15"/>
      <c r="O46" s="15">
        <v>0</v>
      </c>
      <c r="P46" s="15">
        <v>0.16</v>
      </c>
      <c r="Q46" s="15">
        <v>0.16</v>
      </c>
      <c r="R46" s="15">
        <v>0</v>
      </c>
      <c r="S46" s="15">
        <v>0</v>
      </c>
      <c r="T46" s="15">
        <v>0</v>
      </c>
      <c r="U46" s="15">
        <v>0</v>
      </c>
    </row>
    <row r="47" spans="1:21" ht="42.75" customHeight="1">
      <c r="A47" s="13" t="s">
        <v>163</v>
      </c>
      <c r="B47" s="14" t="s">
        <v>529</v>
      </c>
      <c r="C47" s="13" t="s">
        <v>121</v>
      </c>
      <c r="D47" s="15">
        <v>0.166359306</v>
      </c>
      <c r="E47" s="43" t="s">
        <v>277</v>
      </c>
      <c r="F47" s="15">
        <v>0.166359306</v>
      </c>
      <c r="G47" s="15">
        <v>0</v>
      </c>
      <c r="H47" s="15">
        <v>0</v>
      </c>
      <c r="I47" s="15">
        <v>0.166359306</v>
      </c>
      <c r="J47" s="15">
        <v>0</v>
      </c>
      <c r="K47" s="15">
        <v>0.13892105999999999</v>
      </c>
      <c r="L47" s="15">
        <v>0</v>
      </c>
      <c r="M47" s="15">
        <v>0.13892105999999999</v>
      </c>
      <c r="N47" s="15"/>
      <c r="O47" s="15">
        <v>0</v>
      </c>
      <c r="P47" s="15">
        <v>0.16</v>
      </c>
      <c r="Q47" s="15">
        <v>0.16</v>
      </c>
      <c r="R47" s="15">
        <v>0</v>
      </c>
      <c r="S47" s="15">
        <v>0</v>
      </c>
      <c r="T47" s="15">
        <v>0</v>
      </c>
      <c r="U47" s="15">
        <v>0</v>
      </c>
    </row>
    <row r="48" spans="1:21" ht="42.75" customHeight="1">
      <c r="A48" s="13" t="s">
        <v>163</v>
      </c>
      <c r="B48" s="17" t="s">
        <v>553</v>
      </c>
      <c r="C48" s="13" t="s">
        <v>122</v>
      </c>
      <c r="D48" s="15">
        <v>0.160567852</v>
      </c>
      <c r="E48" s="43" t="s">
        <v>277</v>
      </c>
      <c r="F48" s="15">
        <v>0.160567852</v>
      </c>
      <c r="G48" s="15">
        <v>0</v>
      </c>
      <c r="H48" s="15">
        <v>0</v>
      </c>
      <c r="I48" s="15">
        <v>0.160567852</v>
      </c>
      <c r="J48" s="15">
        <v>0</v>
      </c>
      <c r="K48" s="15">
        <v>0.14256564000000002</v>
      </c>
      <c r="L48" s="15">
        <v>0</v>
      </c>
      <c r="M48" s="15">
        <v>0.14256564000000002</v>
      </c>
      <c r="N48" s="15"/>
      <c r="O48" s="15">
        <v>0</v>
      </c>
      <c r="P48" s="15">
        <v>0.16</v>
      </c>
      <c r="Q48" s="15">
        <v>0.16</v>
      </c>
      <c r="R48" s="15">
        <v>0</v>
      </c>
      <c r="S48" s="15">
        <v>0</v>
      </c>
      <c r="T48" s="15">
        <v>0</v>
      </c>
      <c r="U48" s="15">
        <v>0</v>
      </c>
    </row>
    <row r="49" spans="1:21" ht="41.25" customHeight="1">
      <c r="A49" s="13" t="s">
        <v>163</v>
      </c>
      <c r="B49" s="17" t="s">
        <v>557</v>
      </c>
      <c r="C49" s="13" t="s">
        <v>123</v>
      </c>
      <c r="D49" s="15">
        <v>0.263062972</v>
      </c>
      <c r="E49" s="43" t="s">
        <v>277</v>
      </c>
      <c r="F49" s="15">
        <v>0.263062972</v>
      </c>
      <c r="G49" s="15">
        <v>0</v>
      </c>
      <c r="H49" s="15">
        <v>0</v>
      </c>
      <c r="I49" s="15">
        <v>0.263062972</v>
      </c>
      <c r="J49" s="15">
        <v>0</v>
      </c>
      <c r="K49" s="15">
        <v>0.21346513</v>
      </c>
      <c r="L49" s="15">
        <v>0</v>
      </c>
      <c r="M49" s="15">
        <v>0.21346513</v>
      </c>
      <c r="N49" s="15"/>
      <c r="O49" s="15">
        <v>0</v>
      </c>
      <c r="P49" s="15">
        <v>0.4</v>
      </c>
      <c r="Q49" s="15">
        <v>0.4</v>
      </c>
      <c r="R49" s="15">
        <v>0</v>
      </c>
      <c r="S49" s="15">
        <v>0</v>
      </c>
      <c r="T49" s="15">
        <v>0</v>
      </c>
      <c r="U49" s="15">
        <v>0</v>
      </c>
    </row>
    <row r="50" spans="1:21" ht="40.5" customHeight="1">
      <c r="A50" s="13" t="s">
        <v>163</v>
      </c>
      <c r="B50" s="18" t="s">
        <v>183</v>
      </c>
      <c r="C50" s="13" t="s">
        <v>124</v>
      </c>
      <c r="D50" s="15">
        <v>0.20016398000000002</v>
      </c>
      <c r="E50" s="43" t="s">
        <v>277</v>
      </c>
      <c r="F50" s="15">
        <v>0.20016398000000002</v>
      </c>
      <c r="G50" s="15">
        <v>0</v>
      </c>
      <c r="H50" s="15">
        <v>0</v>
      </c>
      <c r="I50" s="15">
        <v>0.20016398000000002</v>
      </c>
      <c r="J50" s="15">
        <v>0</v>
      </c>
      <c r="K50" s="15">
        <v>0.17521853999999998</v>
      </c>
      <c r="L50" s="15">
        <v>0</v>
      </c>
      <c r="M50" s="15">
        <v>0.17521853999999998</v>
      </c>
      <c r="N50" s="15"/>
      <c r="O50" s="15">
        <v>0</v>
      </c>
      <c r="P50" s="15">
        <v>0.25</v>
      </c>
      <c r="Q50" s="15">
        <v>0.25</v>
      </c>
      <c r="R50" s="15">
        <v>0</v>
      </c>
      <c r="S50" s="15">
        <v>0</v>
      </c>
      <c r="T50" s="15">
        <v>0</v>
      </c>
      <c r="U50" s="15">
        <v>0</v>
      </c>
    </row>
    <row r="51" spans="1:21" ht="27.75" customHeight="1">
      <c r="A51" s="13" t="s">
        <v>80</v>
      </c>
      <c r="B51" s="14" t="s">
        <v>94</v>
      </c>
      <c r="C51" s="13" t="s">
        <v>58</v>
      </c>
      <c r="D51" s="15">
        <f>D52</f>
        <v>39.595021599999995</v>
      </c>
      <c r="E51" s="15">
        <f aca="true" t="shared" si="11" ref="E51:M51">E52</f>
        <v>0</v>
      </c>
      <c r="F51" s="15">
        <f t="shared" si="11"/>
        <v>39.595021599999995</v>
      </c>
      <c r="G51" s="15">
        <f t="shared" si="11"/>
        <v>0</v>
      </c>
      <c r="H51" s="15">
        <f t="shared" si="11"/>
        <v>0</v>
      </c>
      <c r="I51" s="15">
        <f t="shared" si="11"/>
        <v>39.595021599999995</v>
      </c>
      <c r="J51" s="15">
        <f t="shared" si="11"/>
        <v>0</v>
      </c>
      <c r="K51" s="15">
        <f t="shared" si="11"/>
        <v>32.99740088</v>
      </c>
      <c r="L51" s="15">
        <f t="shared" si="11"/>
        <v>0</v>
      </c>
      <c r="M51" s="15">
        <f t="shared" si="11"/>
        <v>32.99740088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f>T52</f>
        <v>2.162</v>
      </c>
      <c r="U51" s="15">
        <f>U52</f>
        <v>2.162</v>
      </c>
    </row>
    <row r="52" spans="1:21" ht="21" customHeight="1">
      <c r="A52" s="13" t="s">
        <v>165</v>
      </c>
      <c r="B52" s="14" t="s">
        <v>60</v>
      </c>
      <c r="C52" s="13" t="s">
        <v>58</v>
      </c>
      <c r="D52" s="15">
        <f aca="true" t="shared" si="12" ref="D52:L52">SUM(D53:D57)</f>
        <v>39.595021599999995</v>
      </c>
      <c r="E52" s="15">
        <v>0</v>
      </c>
      <c r="F52" s="15">
        <f t="shared" si="12"/>
        <v>39.595021599999995</v>
      </c>
      <c r="G52" s="15">
        <f t="shared" si="12"/>
        <v>0</v>
      </c>
      <c r="H52" s="15">
        <f t="shared" si="12"/>
        <v>0</v>
      </c>
      <c r="I52" s="15">
        <f t="shared" si="12"/>
        <v>39.595021599999995</v>
      </c>
      <c r="J52" s="15">
        <f t="shared" si="12"/>
        <v>0</v>
      </c>
      <c r="K52" s="15">
        <f t="shared" si="12"/>
        <v>32.99740088</v>
      </c>
      <c r="L52" s="15">
        <f t="shared" si="12"/>
        <v>0</v>
      </c>
      <c r="M52" s="15">
        <f>SUM(M53:M57)</f>
        <v>32.99740088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f>T57</f>
        <v>2.162</v>
      </c>
      <c r="U52" s="15">
        <f>U57</f>
        <v>2.162</v>
      </c>
    </row>
    <row r="53" spans="1:21" ht="41.25" customHeight="1">
      <c r="A53" s="13" t="s">
        <v>165</v>
      </c>
      <c r="B53" s="85" t="s">
        <v>191</v>
      </c>
      <c r="C53" s="21" t="s">
        <v>181</v>
      </c>
      <c r="D53" s="23">
        <v>0.644392</v>
      </c>
      <c r="E53" s="43" t="s">
        <v>277</v>
      </c>
      <c r="F53" s="23">
        <v>0.644392</v>
      </c>
      <c r="G53" s="15">
        <v>0</v>
      </c>
      <c r="H53" s="15">
        <v>0</v>
      </c>
      <c r="I53" s="23">
        <v>0.644392</v>
      </c>
      <c r="J53" s="15">
        <v>0</v>
      </c>
      <c r="K53" s="15">
        <v>0.536993</v>
      </c>
      <c r="L53" s="15">
        <v>0</v>
      </c>
      <c r="M53" s="15">
        <v>0.536993</v>
      </c>
      <c r="N53" s="15"/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</row>
    <row r="54" spans="1:21" ht="36.75" customHeight="1">
      <c r="A54" s="13" t="s">
        <v>165</v>
      </c>
      <c r="B54" s="22" t="s">
        <v>192</v>
      </c>
      <c r="C54" s="21" t="s">
        <v>124</v>
      </c>
      <c r="D54" s="23">
        <v>10.7170896</v>
      </c>
      <c r="E54" s="43" t="s">
        <v>277</v>
      </c>
      <c r="F54" s="23">
        <v>10.7170896</v>
      </c>
      <c r="G54" s="15">
        <v>0</v>
      </c>
      <c r="H54" s="15">
        <v>0</v>
      </c>
      <c r="I54" s="23">
        <v>10.7170896</v>
      </c>
      <c r="J54" s="15">
        <v>0</v>
      </c>
      <c r="K54" s="15">
        <v>8.931741879999999</v>
      </c>
      <c r="L54" s="15">
        <v>0</v>
      </c>
      <c r="M54" s="15">
        <v>8.931741879999999</v>
      </c>
      <c r="N54" s="15"/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</row>
    <row r="55" spans="1:21" ht="41.25" customHeight="1">
      <c r="A55" s="13" t="s">
        <v>165</v>
      </c>
      <c r="B55" s="94" t="s">
        <v>147</v>
      </c>
      <c r="C55" s="13" t="s">
        <v>237</v>
      </c>
      <c r="D55" s="23">
        <v>0.725</v>
      </c>
      <c r="E55" s="43" t="s">
        <v>277</v>
      </c>
      <c r="F55" s="23">
        <v>0.725</v>
      </c>
      <c r="G55" s="15">
        <v>0</v>
      </c>
      <c r="H55" s="15">
        <v>0</v>
      </c>
      <c r="I55" s="23">
        <v>0.725</v>
      </c>
      <c r="J55" s="15">
        <v>0</v>
      </c>
      <c r="K55" s="15">
        <v>0.604</v>
      </c>
      <c r="L55" s="15">
        <v>0</v>
      </c>
      <c r="M55" s="15">
        <v>0.604</v>
      </c>
      <c r="N55" s="15"/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</row>
    <row r="56" spans="1:21" ht="41.25" customHeight="1">
      <c r="A56" s="13" t="s">
        <v>165</v>
      </c>
      <c r="B56" s="86" t="s">
        <v>195</v>
      </c>
      <c r="C56" s="13" t="s">
        <v>184</v>
      </c>
      <c r="D56" s="23">
        <v>13.04654</v>
      </c>
      <c r="E56" s="43" t="s">
        <v>277</v>
      </c>
      <c r="F56" s="23">
        <v>13.04654</v>
      </c>
      <c r="G56" s="15">
        <v>0</v>
      </c>
      <c r="H56" s="15">
        <v>0</v>
      </c>
      <c r="I56" s="23">
        <v>13.04654</v>
      </c>
      <c r="J56" s="15">
        <v>0</v>
      </c>
      <c r="K56" s="15">
        <v>10.873</v>
      </c>
      <c r="L56" s="15">
        <v>0</v>
      </c>
      <c r="M56" s="15">
        <v>10.873</v>
      </c>
      <c r="N56" s="15"/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</row>
    <row r="57" spans="1:21" ht="42" customHeight="1">
      <c r="A57" s="13" t="s">
        <v>165</v>
      </c>
      <c r="B57" s="86" t="s">
        <v>538</v>
      </c>
      <c r="C57" s="13" t="s">
        <v>238</v>
      </c>
      <c r="D57" s="23">
        <v>14.462</v>
      </c>
      <c r="E57" s="43" t="s">
        <v>277</v>
      </c>
      <c r="F57" s="23">
        <v>14.462</v>
      </c>
      <c r="G57" s="15">
        <v>0</v>
      </c>
      <c r="H57" s="15">
        <v>0</v>
      </c>
      <c r="I57" s="23">
        <v>14.462</v>
      </c>
      <c r="J57" s="15">
        <v>0</v>
      </c>
      <c r="K57" s="15">
        <v>12.051666</v>
      </c>
      <c r="L57" s="15">
        <v>0</v>
      </c>
      <c r="M57" s="15">
        <v>12.051666</v>
      </c>
      <c r="N57" s="15"/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2.162</v>
      </c>
      <c r="U57" s="15">
        <v>2.162</v>
      </c>
    </row>
    <row r="58" spans="1:21" ht="15.75" customHeight="1">
      <c r="A58" s="13" t="s">
        <v>166</v>
      </c>
      <c r="B58" s="14" t="s">
        <v>517</v>
      </c>
      <c r="C58" s="13" t="s">
        <v>58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</row>
    <row r="59" spans="1:21" ht="16.5" customHeight="1">
      <c r="A59" s="13" t="s">
        <v>167</v>
      </c>
      <c r="B59" s="14" t="s">
        <v>95</v>
      </c>
      <c r="C59" s="13" t="s">
        <v>58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</row>
    <row r="60" spans="1:21" ht="14.25" customHeight="1">
      <c r="A60" s="13" t="s">
        <v>168</v>
      </c>
      <c r="B60" s="14" t="s">
        <v>114</v>
      </c>
      <c r="C60" s="13" t="s">
        <v>58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</row>
    <row r="61" spans="1:21" ht="15">
      <c r="A61" s="13" t="s">
        <v>169</v>
      </c>
      <c r="B61" s="14" t="s">
        <v>96</v>
      </c>
      <c r="C61" s="13" t="s">
        <v>58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</row>
    <row r="62" spans="1:21" ht="15">
      <c r="A62" s="13" t="s">
        <v>170</v>
      </c>
      <c r="B62" s="14" t="s">
        <v>97</v>
      </c>
      <c r="C62" s="13" t="s">
        <v>58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</row>
    <row r="63" spans="1:21" ht="15">
      <c r="A63" s="13" t="s">
        <v>171</v>
      </c>
      <c r="B63" s="14" t="s">
        <v>98</v>
      </c>
      <c r="C63" s="13" t="s">
        <v>58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</row>
    <row r="64" spans="1:21" ht="25.5">
      <c r="A64" s="13" t="s">
        <v>172</v>
      </c>
      <c r="B64" s="14" t="s">
        <v>99</v>
      </c>
      <c r="C64" s="13" t="s">
        <v>58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</row>
    <row r="65" spans="1:21" ht="25.5">
      <c r="A65" s="13" t="s">
        <v>173</v>
      </c>
      <c r="B65" s="14" t="s">
        <v>100</v>
      </c>
      <c r="C65" s="13" t="s">
        <v>58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</row>
    <row r="66" spans="1:21" ht="25.5">
      <c r="A66" s="13" t="s">
        <v>174</v>
      </c>
      <c r="B66" s="14" t="s">
        <v>101</v>
      </c>
      <c r="C66" s="13" t="s">
        <v>58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</row>
    <row r="67" spans="1:21" ht="25.5">
      <c r="A67" s="13" t="s">
        <v>175</v>
      </c>
      <c r="B67" s="14" t="s">
        <v>102</v>
      </c>
      <c r="C67" s="13" t="s">
        <v>58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</row>
    <row r="68" spans="1:21" ht="26.25" customHeight="1">
      <c r="A68" s="13" t="s">
        <v>176</v>
      </c>
      <c r="B68" s="14" t="s">
        <v>103</v>
      </c>
      <c r="C68" s="13" t="s">
        <v>58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</row>
    <row r="69" spans="1:21" ht="15">
      <c r="A69" s="13" t="s">
        <v>177</v>
      </c>
      <c r="B69" s="14" t="s">
        <v>104</v>
      </c>
      <c r="C69" s="13" t="s">
        <v>58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</row>
    <row r="70" spans="1:21" ht="27" customHeight="1">
      <c r="A70" s="13" t="s">
        <v>178</v>
      </c>
      <c r="B70" s="14" t="s">
        <v>105</v>
      </c>
      <c r="C70" s="13" t="s">
        <v>58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</row>
    <row r="71" spans="1:21" ht="25.5" customHeight="1">
      <c r="A71" s="13" t="s">
        <v>549</v>
      </c>
      <c r="B71" s="14" t="s">
        <v>106</v>
      </c>
      <c r="C71" s="13" t="s">
        <v>58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</row>
    <row r="72" spans="1:21" ht="25.5">
      <c r="A72" s="13" t="s">
        <v>159</v>
      </c>
      <c r="B72" s="14" t="s">
        <v>107</v>
      </c>
      <c r="C72" s="13" t="s">
        <v>58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</row>
    <row r="73" spans="1:21" ht="29.25" customHeight="1">
      <c r="A73" s="13" t="s">
        <v>160</v>
      </c>
      <c r="B73" s="14" t="s">
        <v>108</v>
      </c>
      <c r="C73" s="13" t="s">
        <v>58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</row>
    <row r="74" spans="1:21" ht="16.5" customHeight="1">
      <c r="A74" s="13" t="s">
        <v>88</v>
      </c>
      <c r="B74" s="14" t="s">
        <v>109</v>
      </c>
      <c r="C74" s="13" t="s">
        <v>58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</row>
    <row r="75" spans="1:21" ht="27" customHeight="1">
      <c r="A75" s="13" t="s">
        <v>179</v>
      </c>
      <c r="B75" s="14" t="s">
        <v>110</v>
      </c>
      <c r="C75" s="13" t="s">
        <v>58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</row>
    <row r="76" spans="1:21" ht="15.75" customHeight="1">
      <c r="A76" s="13" t="s">
        <v>180</v>
      </c>
      <c r="B76" s="14" t="s">
        <v>111</v>
      </c>
      <c r="C76" s="13" t="s">
        <v>58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</row>
  </sheetData>
  <sheetProtection/>
  <mergeCells count="18">
    <mergeCell ref="Q2:U2"/>
    <mergeCell ref="O10:O12"/>
    <mergeCell ref="P10:U10"/>
    <mergeCell ref="P11:Q11"/>
    <mergeCell ref="R11:S11"/>
    <mergeCell ref="T11:U11"/>
    <mergeCell ref="A9:R9"/>
    <mergeCell ref="A10:A12"/>
    <mergeCell ref="B10:B12"/>
    <mergeCell ref="C10:C12"/>
    <mergeCell ref="D10:D12"/>
    <mergeCell ref="E10:E12"/>
    <mergeCell ref="A4:U4"/>
    <mergeCell ref="A6:U6"/>
    <mergeCell ref="F10:J11"/>
    <mergeCell ref="K10:K12"/>
    <mergeCell ref="L10:M11"/>
    <mergeCell ref="N10:N12"/>
  </mergeCells>
  <printOptions/>
  <pageMargins left="0.5118110236220472" right="0.31496062992125984" top="0.5511811023622047" bottom="0.35433070866141736" header="0.31496062992125984" footer="0.31496062992125984"/>
  <pageSetup firstPageNumber="20" useFirstPageNumber="1" horizontalDpi="600" verticalDpi="600" orientation="landscape" paperSize="9" scale="44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92"/>
  <sheetViews>
    <sheetView showGridLines="0" view="pageBreakPreview" zoomScaleSheetLayoutView="100" workbookViewId="0" topLeftCell="A1">
      <selection activeCell="A1" sqref="A1"/>
    </sheetView>
  </sheetViews>
  <sheetFormatPr defaultColWidth="9.375" defaultRowHeight="15.75"/>
  <cols>
    <col min="1" max="1" width="9.125" style="49" customWidth="1"/>
    <col min="2" max="2" width="77.50390625" style="50" customWidth="1"/>
    <col min="3" max="4" width="11.125" style="51" customWidth="1"/>
    <col min="5" max="5" width="10.75390625" style="45" customWidth="1"/>
    <col min="6" max="6" width="11.25390625" style="45" customWidth="1"/>
    <col min="7" max="7" width="10.875" style="52" customWidth="1"/>
    <col min="8" max="8" width="11.125" style="52" customWidth="1"/>
    <col min="9" max="9" width="11.125" style="45" customWidth="1"/>
    <col min="10" max="10" width="11.875" style="45" customWidth="1"/>
    <col min="11" max="11" width="14.25390625" style="45" customWidth="1"/>
    <col min="12" max="12" width="11.50390625" style="45" customWidth="1"/>
    <col min="13" max="13" width="14.25390625" style="45" customWidth="1"/>
    <col min="14" max="15" width="14.25390625" style="45" hidden="1" customWidth="1"/>
    <col min="16" max="17" width="14.25390625" style="45" customWidth="1"/>
    <col min="18" max="146" width="9.375" style="45" customWidth="1"/>
    <col min="147" max="147" width="9.125" style="45" customWidth="1"/>
    <col min="148" max="148" width="77.50390625" style="45" customWidth="1"/>
    <col min="149" max="149" width="11.125" style="45" customWidth="1"/>
    <col min="150" max="150" width="8.75390625" style="45" customWidth="1"/>
    <col min="151" max="151" width="9.00390625" style="45" customWidth="1"/>
    <col min="152" max="152" width="9.375" style="45" customWidth="1"/>
    <col min="153" max="153" width="13.875" style="45" customWidth="1"/>
    <col min="154" max="154" width="18.50390625" style="45" customWidth="1"/>
    <col min="155" max="155" width="13.75390625" style="45" customWidth="1"/>
    <col min="156" max="156" width="18.125" style="45" customWidth="1"/>
    <col min="157" max="157" width="13.625" style="45" customWidth="1"/>
    <col min="158" max="158" width="17.125" style="45" customWidth="1"/>
    <col min="159" max="159" width="13.75390625" style="45" customWidth="1"/>
    <col min="160" max="160" width="17.875" style="45" customWidth="1"/>
    <col min="161" max="161" width="95.50390625" style="45" customWidth="1"/>
    <col min="162" max="162" width="163.50390625" style="45" customWidth="1"/>
    <col min="163" max="256" width="9.375" style="45" customWidth="1"/>
    <col min="257" max="16384" width="9.375" style="45" customWidth="1"/>
  </cols>
  <sheetData>
    <row r="1" spans="12:17" ht="18.75" customHeight="1">
      <c r="L1" s="189" t="s">
        <v>419</v>
      </c>
      <c r="M1" s="189"/>
      <c r="N1" s="189"/>
      <c r="O1" s="189"/>
      <c r="P1" s="189"/>
      <c r="Q1" s="189"/>
    </row>
    <row r="2" spans="10:17" ht="114" customHeight="1">
      <c r="J2" s="120"/>
      <c r="L2" s="143" t="s">
        <v>583</v>
      </c>
      <c r="M2" s="143"/>
      <c r="N2" s="143"/>
      <c r="O2" s="143"/>
      <c r="P2" s="143"/>
      <c r="Q2" s="143"/>
    </row>
    <row r="3" spans="1:17" ht="20.25">
      <c r="A3" s="197" t="s">
        <v>418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</row>
    <row r="4" ht="12.75" customHeight="1"/>
    <row r="5" spans="1:17" ht="18.75">
      <c r="A5" s="79" t="s">
        <v>117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ht="15" customHeight="1">
      <c r="B6" s="137"/>
    </row>
    <row r="7" spans="1:17" ht="19.5" customHeight="1">
      <c r="A7" s="198" t="s">
        <v>281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</row>
    <row r="8" spans="1:17" ht="18.75">
      <c r="A8" s="141" t="s">
        <v>539</v>
      </c>
      <c r="B8" s="141"/>
      <c r="C8" s="138"/>
      <c r="D8" s="138"/>
      <c r="E8" s="139"/>
      <c r="F8" s="139"/>
      <c r="G8" s="140"/>
      <c r="H8" s="140"/>
      <c r="I8" s="139"/>
      <c r="J8" s="139"/>
      <c r="K8" s="139"/>
      <c r="L8" s="139"/>
      <c r="M8" s="139"/>
      <c r="N8" s="139"/>
      <c r="O8" s="139"/>
      <c r="P8" s="139"/>
      <c r="Q8" s="139"/>
    </row>
    <row r="9" spans="1:17" ht="9" customHeight="1">
      <c r="A9" s="141"/>
      <c r="B9" s="141"/>
      <c r="C9" s="138"/>
      <c r="D9" s="138"/>
      <c r="E9" s="139"/>
      <c r="F9" s="139"/>
      <c r="G9" s="140"/>
      <c r="H9" s="140"/>
      <c r="I9" s="139"/>
      <c r="J9" s="139"/>
      <c r="K9" s="139"/>
      <c r="L9" s="139"/>
      <c r="M9" s="139"/>
      <c r="N9" s="139"/>
      <c r="O9" s="139"/>
      <c r="P9" s="139"/>
      <c r="Q9" s="139"/>
    </row>
    <row r="10" spans="1:17" ht="23.25" customHeight="1">
      <c r="A10" s="192" t="s">
        <v>548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7" ht="30" customHeight="1">
      <c r="A11" s="193" t="s">
        <v>282</v>
      </c>
      <c r="B11" s="195" t="s">
        <v>283</v>
      </c>
      <c r="C11" s="195" t="s">
        <v>284</v>
      </c>
      <c r="D11" s="199" t="s">
        <v>285</v>
      </c>
      <c r="E11" s="200"/>
      <c r="F11" s="201" t="s">
        <v>286</v>
      </c>
      <c r="G11" s="202"/>
      <c r="H11" s="203" t="s">
        <v>287</v>
      </c>
      <c r="I11" s="204"/>
      <c r="J11" s="190" t="s">
        <v>288</v>
      </c>
      <c r="K11" s="190"/>
      <c r="L11" s="190" t="s">
        <v>289</v>
      </c>
      <c r="M11" s="190"/>
      <c r="N11" s="190"/>
      <c r="O11" s="190"/>
      <c r="P11" s="190" t="s">
        <v>290</v>
      </c>
      <c r="Q11" s="190"/>
    </row>
    <row r="12" spans="1:17" ht="51">
      <c r="A12" s="194"/>
      <c r="B12" s="196"/>
      <c r="C12" s="196"/>
      <c r="D12" s="125" t="s">
        <v>2</v>
      </c>
      <c r="E12" s="125" t="s">
        <v>63</v>
      </c>
      <c r="F12" s="125" t="s">
        <v>2</v>
      </c>
      <c r="G12" s="44" t="s">
        <v>63</v>
      </c>
      <c r="H12" s="125" t="s">
        <v>2</v>
      </c>
      <c r="I12" s="125" t="s">
        <v>63</v>
      </c>
      <c r="J12" s="125" t="s">
        <v>14</v>
      </c>
      <c r="K12" s="125" t="s">
        <v>510</v>
      </c>
      <c r="L12" s="125" t="s">
        <v>14</v>
      </c>
      <c r="M12" s="125" t="s">
        <v>510</v>
      </c>
      <c r="N12" s="125" t="s">
        <v>14</v>
      </c>
      <c r="O12" s="125" t="s">
        <v>291</v>
      </c>
      <c r="P12" s="125" t="s">
        <v>14</v>
      </c>
      <c r="Q12" s="125" t="s">
        <v>510</v>
      </c>
    </row>
    <row r="13" spans="1:17" ht="15.75">
      <c r="A13" s="126">
        <v>1</v>
      </c>
      <c r="B13" s="127">
        <v>2</v>
      </c>
      <c r="C13" s="127">
        <v>3</v>
      </c>
      <c r="D13" s="127">
        <v>4</v>
      </c>
      <c r="E13" s="130">
        <v>5</v>
      </c>
      <c r="F13" s="130">
        <v>6</v>
      </c>
      <c r="G13" s="130">
        <v>7</v>
      </c>
      <c r="H13" s="130">
        <v>8</v>
      </c>
      <c r="I13" s="130">
        <v>9</v>
      </c>
      <c r="J13" s="127">
        <v>10</v>
      </c>
      <c r="K13" s="127">
        <v>11</v>
      </c>
      <c r="L13" s="127">
        <v>12</v>
      </c>
      <c r="M13" s="127">
        <v>13</v>
      </c>
      <c r="N13" s="127">
        <v>15</v>
      </c>
      <c r="O13" s="127">
        <v>16</v>
      </c>
      <c r="P13" s="130">
        <v>14</v>
      </c>
      <c r="Q13" s="131">
        <v>15</v>
      </c>
    </row>
    <row r="14" spans="1:17" ht="15.75">
      <c r="A14" s="191" t="s">
        <v>324</v>
      </c>
      <c r="B14" s="191"/>
      <c r="C14" s="129" t="s">
        <v>292</v>
      </c>
      <c r="D14" s="110">
        <f>D15</f>
        <v>2.786</v>
      </c>
      <c r="E14" s="110">
        <v>0.867</v>
      </c>
      <c r="F14" s="110">
        <f>F15</f>
        <v>3.5149999999999997</v>
      </c>
      <c r="G14" s="110">
        <v>3.3681</v>
      </c>
      <c r="H14" s="110">
        <f>H15</f>
        <v>4.058588</v>
      </c>
      <c r="I14" s="132">
        <f>I15+I72</f>
        <v>4.730005</v>
      </c>
      <c r="J14" s="132">
        <v>4.243</v>
      </c>
      <c r="K14" s="132">
        <f>K15+K72</f>
        <v>4.23</v>
      </c>
      <c r="L14" s="132">
        <v>4.182</v>
      </c>
      <c r="M14" s="132">
        <f>M15+M72</f>
        <v>4.1819999999999995</v>
      </c>
      <c r="N14" s="132">
        <f>N15+N72</f>
        <v>0</v>
      </c>
      <c r="O14" s="132">
        <f>O15+O72</f>
        <v>0</v>
      </c>
      <c r="P14" s="132">
        <f>P15+P72</f>
        <v>18.784527999999998</v>
      </c>
      <c r="Q14" s="132">
        <f>Q15+Q72</f>
        <v>18.771587999999998</v>
      </c>
    </row>
    <row r="15" spans="1:17" ht="15.75">
      <c r="A15" s="128" t="s">
        <v>564</v>
      </c>
      <c r="B15" s="100" t="s">
        <v>325</v>
      </c>
      <c r="C15" s="129" t="s">
        <v>292</v>
      </c>
      <c r="D15" s="46">
        <f>D40+D68</f>
        <v>2.786</v>
      </c>
      <c r="E15" s="46">
        <v>0.867</v>
      </c>
      <c r="F15" s="46">
        <f>F40+F68</f>
        <v>3.5149999999999997</v>
      </c>
      <c r="G15" s="46">
        <v>3.3681</v>
      </c>
      <c r="H15" s="46">
        <f>H40+H68</f>
        <v>4.058588</v>
      </c>
      <c r="I15" s="113">
        <f>I40+I68+I69</f>
        <v>4.730005</v>
      </c>
      <c r="J15" s="113">
        <v>4.243</v>
      </c>
      <c r="K15" s="113">
        <f aca="true" t="shared" si="0" ref="K15:P15">K16+K40+K68</f>
        <v>4.23</v>
      </c>
      <c r="L15" s="113">
        <v>4.182</v>
      </c>
      <c r="M15" s="113">
        <f t="shared" si="0"/>
        <v>4.1819999999999995</v>
      </c>
      <c r="N15" s="113">
        <f t="shared" si="0"/>
        <v>0</v>
      </c>
      <c r="O15" s="113">
        <f t="shared" si="0"/>
        <v>0</v>
      </c>
      <c r="P15" s="113">
        <f t="shared" si="0"/>
        <v>18.784527999999998</v>
      </c>
      <c r="Q15" s="113">
        <f>Q16+Q40+Q68+Q69</f>
        <v>18.771587999999998</v>
      </c>
    </row>
    <row r="16" spans="1:17" ht="15.75">
      <c r="A16" s="128" t="s">
        <v>185</v>
      </c>
      <c r="B16" s="54" t="s">
        <v>326</v>
      </c>
      <c r="C16" s="129" t="s">
        <v>292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111">
        <v>0</v>
      </c>
      <c r="J16" s="112" t="s">
        <v>540</v>
      </c>
      <c r="K16" s="48">
        <f aca="true" t="shared" si="1" ref="K16:P16">K23+K28</f>
        <v>0</v>
      </c>
      <c r="L16" s="112" t="s">
        <v>540</v>
      </c>
      <c r="M16" s="48">
        <f t="shared" si="1"/>
        <v>0</v>
      </c>
      <c r="N16" s="112">
        <f t="shared" si="1"/>
        <v>0</v>
      </c>
      <c r="O16" s="48">
        <f t="shared" si="1"/>
        <v>0</v>
      </c>
      <c r="P16" s="112">
        <f t="shared" si="1"/>
        <v>0</v>
      </c>
      <c r="Q16" s="111"/>
    </row>
    <row r="17" spans="1:17" ht="15.75">
      <c r="A17" s="128" t="s">
        <v>293</v>
      </c>
      <c r="B17" s="53" t="s">
        <v>327</v>
      </c>
      <c r="C17" s="129" t="s">
        <v>292</v>
      </c>
      <c r="D17" s="46">
        <v>0</v>
      </c>
      <c r="E17" s="46">
        <v>0</v>
      </c>
      <c r="F17" s="46">
        <v>0</v>
      </c>
      <c r="G17" s="47">
        <v>0</v>
      </c>
      <c r="H17" s="46">
        <v>0</v>
      </c>
      <c r="I17" s="47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f aca="true" t="shared" si="2" ref="P17:P22">N17+L17+J17</f>
        <v>0</v>
      </c>
      <c r="Q17" s="48">
        <f aca="true" t="shared" si="3" ref="Q17:Q22">O17+E17+M17+K17+I17+G17</f>
        <v>0</v>
      </c>
    </row>
    <row r="18" spans="1:17" ht="15.75">
      <c r="A18" s="128" t="s">
        <v>154</v>
      </c>
      <c r="B18" s="54" t="s">
        <v>328</v>
      </c>
      <c r="C18" s="129" t="s">
        <v>292</v>
      </c>
      <c r="D18" s="46">
        <v>0</v>
      </c>
      <c r="E18" s="46">
        <v>0</v>
      </c>
      <c r="F18" s="46">
        <v>0</v>
      </c>
      <c r="G18" s="47">
        <v>0</v>
      </c>
      <c r="H18" s="46">
        <v>0</v>
      </c>
      <c r="I18" s="47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f t="shared" si="2"/>
        <v>0</v>
      </c>
      <c r="Q18" s="48">
        <f t="shared" si="3"/>
        <v>0</v>
      </c>
    </row>
    <row r="19" spans="1:17" ht="25.5">
      <c r="A19" s="128" t="s">
        <v>329</v>
      </c>
      <c r="B19" s="55" t="s">
        <v>294</v>
      </c>
      <c r="C19" s="129" t="s">
        <v>292</v>
      </c>
      <c r="D19" s="46">
        <v>0</v>
      </c>
      <c r="E19" s="46">
        <v>0</v>
      </c>
      <c r="F19" s="46">
        <v>0</v>
      </c>
      <c r="G19" s="47">
        <v>0</v>
      </c>
      <c r="H19" s="46">
        <v>0</v>
      </c>
      <c r="I19" s="47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f t="shared" si="2"/>
        <v>0</v>
      </c>
      <c r="Q19" s="48">
        <f t="shared" si="3"/>
        <v>0</v>
      </c>
    </row>
    <row r="20" spans="1:17" ht="25.5">
      <c r="A20" s="128" t="s">
        <v>330</v>
      </c>
      <c r="B20" s="55" t="s">
        <v>296</v>
      </c>
      <c r="C20" s="129" t="s">
        <v>292</v>
      </c>
      <c r="D20" s="46">
        <v>0</v>
      </c>
      <c r="E20" s="46">
        <v>0</v>
      </c>
      <c r="F20" s="46">
        <v>0</v>
      </c>
      <c r="G20" s="47">
        <v>0</v>
      </c>
      <c r="H20" s="46">
        <v>0</v>
      </c>
      <c r="I20" s="47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f t="shared" si="2"/>
        <v>0</v>
      </c>
      <c r="Q20" s="48">
        <f t="shared" si="3"/>
        <v>0</v>
      </c>
    </row>
    <row r="21" spans="1:17" ht="25.5">
      <c r="A21" s="128" t="s">
        <v>331</v>
      </c>
      <c r="B21" s="55" t="s">
        <v>298</v>
      </c>
      <c r="C21" s="129" t="s">
        <v>292</v>
      </c>
      <c r="D21" s="46">
        <v>0</v>
      </c>
      <c r="E21" s="46">
        <v>0</v>
      </c>
      <c r="F21" s="46">
        <v>0</v>
      </c>
      <c r="G21" s="47">
        <v>0</v>
      </c>
      <c r="H21" s="46">
        <v>0</v>
      </c>
      <c r="I21" s="47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f t="shared" si="2"/>
        <v>0</v>
      </c>
      <c r="Q21" s="48">
        <f t="shared" si="3"/>
        <v>0</v>
      </c>
    </row>
    <row r="22" spans="1:17" ht="15.75">
      <c r="A22" s="128" t="s">
        <v>155</v>
      </c>
      <c r="B22" s="54" t="s">
        <v>332</v>
      </c>
      <c r="C22" s="129" t="s">
        <v>292</v>
      </c>
      <c r="D22" s="46">
        <v>0</v>
      </c>
      <c r="E22" s="46">
        <v>0</v>
      </c>
      <c r="F22" s="46">
        <v>0</v>
      </c>
      <c r="G22" s="47">
        <v>0</v>
      </c>
      <c r="H22" s="46">
        <v>0</v>
      </c>
      <c r="I22" s="47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f t="shared" si="2"/>
        <v>0</v>
      </c>
      <c r="Q22" s="48">
        <f t="shared" si="3"/>
        <v>0</v>
      </c>
    </row>
    <row r="23" spans="1:17" ht="15.75">
      <c r="A23" s="128" t="s">
        <v>156</v>
      </c>
      <c r="B23" s="54" t="s">
        <v>333</v>
      </c>
      <c r="C23" s="129" t="s">
        <v>292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7">
        <v>0</v>
      </c>
      <c r="J23" s="112">
        <v>0</v>
      </c>
      <c r="K23" s="48">
        <v>0</v>
      </c>
      <c r="L23" s="112">
        <v>0</v>
      </c>
      <c r="M23" s="48">
        <v>0</v>
      </c>
      <c r="N23" s="112"/>
      <c r="O23" s="48">
        <v>0</v>
      </c>
      <c r="P23" s="112">
        <f>J23+L23+N23</f>
        <v>0</v>
      </c>
      <c r="Q23" s="112">
        <f>K23+M23+I23+O23+G23+E23</f>
        <v>0</v>
      </c>
    </row>
    <row r="24" spans="1:17" ht="15.75">
      <c r="A24" s="128" t="s">
        <v>334</v>
      </c>
      <c r="B24" s="54" t="s">
        <v>335</v>
      </c>
      <c r="C24" s="129" t="s">
        <v>292</v>
      </c>
      <c r="D24" s="46">
        <v>0</v>
      </c>
      <c r="E24" s="46">
        <v>0</v>
      </c>
      <c r="F24" s="46">
        <v>0</v>
      </c>
      <c r="G24" s="47">
        <v>0</v>
      </c>
      <c r="H24" s="46">
        <v>0</v>
      </c>
      <c r="I24" s="47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f>N24+L24+J24</f>
        <v>0</v>
      </c>
      <c r="Q24" s="48">
        <f>O24+E24+M24+K24+I24+G24</f>
        <v>0</v>
      </c>
    </row>
    <row r="25" spans="1:17" ht="15.75">
      <c r="A25" s="128" t="s">
        <v>336</v>
      </c>
      <c r="B25" s="54" t="s">
        <v>337</v>
      </c>
      <c r="C25" s="129" t="s">
        <v>292</v>
      </c>
      <c r="D25" s="46">
        <v>0</v>
      </c>
      <c r="E25" s="46">
        <v>0</v>
      </c>
      <c r="F25" s="46">
        <v>0</v>
      </c>
      <c r="G25" s="47">
        <v>0</v>
      </c>
      <c r="H25" s="46">
        <v>0</v>
      </c>
      <c r="I25" s="47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f>N25+L25+J25</f>
        <v>0</v>
      </c>
      <c r="Q25" s="48">
        <f>O25+E25+M25+K25+I25+G25</f>
        <v>0</v>
      </c>
    </row>
    <row r="26" spans="1:17" ht="25.5">
      <c r="A26" s="128" t="s">
        <v>338</v>
      </c>
      <c r="B26" s="55" t="s">
        <v>339</v>
      </c>
      <c r="C26" s="129" t="s">
        <v>292</v>
      </c>
      <c r="D26" s="46">
        <v>0</v>
      </c>
      <c r="E26" s="46">
        <v>0</v>
      </c>
      <c r="F26" s="46">
        <v>0</v>
      </c>
      <c r="G26" s="47">
        <v>0</v>
      </c>
      <c r="H26" s="46">
        <v>0</v>
      </c>
      <c r="I26" s="47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f>N26+L26+J26</f>
        <v>0</v>
      </c>
      <c r="Q26" s="48">
        <f>O26+E26+M26+K26+I26+G26</f>
        <v>0</v>
      </c>
    </row>
    <row r="27" spans="1:17" ht="15.75">
      <c r="A27" s="128" t="s">
        <v>340</v>
      </c>
      <c r="B27" s="55" t="s">
        <v>341</v>
      </c>
      <c r="C27" s="129" t="s">
        <v>292</v>
      </c>
      <c r="D27" s="46">
        <v>0</v>
      </c>
      <c r="E27" s="46">
        <v>0</v>
      </c>
      <c r="F27" s="46">
        <v>0</v>
      </c>
      <c r="G27" s="47">
        <v>0</v>
      </c>
      <c r="H27" s="46">
        <v>0</v>
      </c>
      <c r="I27" s="47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f>N27+L27+J27</f>
        <v>0</v>
      </c>
      <c r="Q27" s="48">
        <f>O27+E27+M27+K27+I27+G27</f>
        <v>0</v>
      </c>
    </row>
    <row r="28" spans="1:17" ht="15.75">
      <c r="A28" s="128" t="s">
        <v>342</v>
      </c>
      <c r="B28" s="55" t="s">
        <v>343</v>
      </c>
      <c r="C28" s="129" t="s">
        <v>292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7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112">
        <f>J28+L28+N28</f>
        <v>0</v>
      </c>
      <c r="Q28" s="112">
        <f>K28+M28+I28+O28+G28+E28</f>
        <v>0</v>
      </c>
    </row>
    <row r="29" spans="1:17" ht="15.75">
      <c r="A29" s="128" t="s">
        <v>344</v>
      </c>
      <c r="B29" s="55" t="s">
        <v>341</v>
      </c>
      <c r="C29" s="129" t="s">
        <v>292</v>
      </c>
      <c r="D29" s="46">
        <v>0</v>
      </c>
      <c r="E29" s="46">
        <v>0</v>
      </c>
      <c r="F29" s="46">
        <v>0</v>
      </c>
      <c r="G29" s="47">
        <v>0</v>
      </c>
      <c r="H29" s="46">
        <v>0</v>
      </c>
      <c r="I29" s="47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f aca="true" t="shared" si="4" ref="P29:P39">N29+L29+J29</f>
        <v>0</v>
      </c>
      <c r="Q29" s="48">
        <f aca="true" t="shared" si="5" ref="Q29:Q39">O29+E29+M29+K29+I29+G29</f>
        <v>0</v>
      </c>
    </row>
    <row r="30" spans="1:17" ht="15.75">
      <c r="A30" s="128" t="s">
        <v>345</v>
      </c>
      <c r="B30" s="54" t="s">
        <v>346</v>
      </c>
      <c r="C30" s="129" t="s">
        <v>292</v>
      </c>
      <c r="D30" s="46">
        <v>0</v>
      </c>
      <c r="E30" s="46">
        <v>0</v>
      </c>
      <c r="F30" s="46">
        <v>0</v>
      </c>
      <c r="G30" s="47">
        <v>0</v>
      </c>
      <c r="H30" s="46">
        <v>0</v>
      </c>
      <c r="I30" s="47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f t="shared" si="4"/>
        <v>0</v>
      </c>
      <c r="Q30" s="48">
        <f t="shared" si="5"/>
        <v>0</v>
      </c>
    </row>
    <row r="31" spans="1:17" ht="15.75">
      <c r="A31" s="128" t="s">
        <v>347</v>
      </c>
      <c r="B31" s="54" t="s">
        <v>320</v>
      </c>
      <c r="C31" s="129" t="s">
        <v>292</v>
      </c>
      <c r="D31" s="46">
        <v>0</v>
      </c>
      <c r="E31" s="46">
        <v>0</v>
      </c>
      <c r="F31" s="46">
        <v>0</v>
      </c>
      <c r="G31" s="47">
        <v>0</v>
      </c>
      <c r="H31" s="46">
        <v>0</v>
      </c>
      <c r="I31" s="47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f t="shared" si="4"/>
        <v>0</v>
      </c>
      <c r="Q31" s="48">
        <f t="shared" si="5"/>
        <v>0</v>
      </c>
    </row>
    <row r="32" spans="1:17" ht="25.5">
      <c r="A32" s="128" t="s">
        <v>348</v>
      </c>
      <c r="B32" s="54" t="s">
        <v>349</v>
      </c>
      <c r="C32" s="129" t="s">
        <v>292</v>
      </c>
      <c r="D32" s="46">
        <v>0</v>
      </c>
      <c r="E32" s="46">
        <v>0</v>
      </c>
      <c r="F32" s="46">
        <v>0</v>
      </c>
      <c r="G32" s="47">
        <v>0</v>
      </c>
      <c r="H32" s="46">
        <v>0</v>
      </c>
      <c r="I32" s="47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f t="shared" si="4"/>
        <v>0</v>
      </c>
      <c r="Q32" s="48">
        <f t="shared" si="5"/>
        <v>0</v>
      </c>
    </row>
    <row r="33" spans="1:17" ht="15.75">
      <c r="A33" s="128" t="s">
        <v>350</v>
      </c>
      <c r="B33" s="55" t="s">
        <v>299</v>
      </c>
      <c r="C33" s="129" t="s">
        <v>292</v>
      </c>
      <c r="D33" s="46">
        <v>0</v>
      </c>
      <c r="E33" s="46">
        <v>0</v>
      </c>
      <c r="F33" s="46">
        <v>0</v>
      </c>
      <c r="G33" s="47">
        <v>0</v>
      </c>
      <c r="H33" s="46">
        <v>0</v>
      </c>
      <c r="I33" s="47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f t="shared" si="4"/>
        <v>0</v>
      </c>
      <c r="Q33" s="48">
        <f t="shared" si="5"/>
        <v>0</v>
      </c>
    </row>
    <row r="34" spans="1:17" ht="15.75">
      <c r="A34" s="128" t="s">
        <v>351</v>
      </c>
      <c r="B34" s="59" t="s">
        <v>300</v>
      </c>
      <c r="C34" s="129" t="s">
        <v>292</v>
      </c>
      <c r="D34" s="46">
        <v>0</v>
      </c>
      <c r="E34" s="46">
        <v>0</v>
      </c>
      <c r="F34" s="46">
        <v>0</v>
      </c>
      <c r="G34" s="47">
        <v>0</v>
      </c>
      <c r="H34" s="46">
        <v>0</v>
      </c>
      <c r="I34" s="47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f t="shared" si="4"/>
        <v>0</v>
      </c>
      <c r="Q34" s="48">
        <f t="shared" si="5"/>
        <v>0</v>
      </c>
    </row>
    <row r="35" spans="1:17" ht="25.5">
      <c r="A35" s="128" t="s">
        <v>295</v>
      </c>
      <c r="B35" s="53" t="s">
        <v>352</v>
      </c>
      <c r="C35" s="129" t="s">
        <v>292</v>
      </c>
      <c r="D35" s="46">
        <v>0</v>
      </c>
      <c r="E35" s="46">
        <v>0</v>
      </c>
      <c r="F35" s="46">
        <v>0</v>
      </c>
      <c r="G35" s="47">
        <v>0</v>
      </c>
      <c r="H35" s="46">
        <v>0</v>
      </c>
      <c r="I35" s="47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f t="shared" si="4"/>
        <v>0</v>
      </c>
      <c r="Q35" s="48">
        <f t="shared" si="5"/>
        <v>0</v>
      </c>
    </row>
    <row r="36" spans="1:17" ht="25.5">
      <c r="A36" s="128" t="s">
        <v>353</v>
      </c>
      <c r="B36" s="54" t="s">
        <v>294</v>
      </c>
      <c r="C36" s="129" t="s">
        <v>292</v>
      </c>
      <c r="D36" s="46">
        <v>0</v>
      </c>
      <c r="E36" s="46">
        <v>0</v>
      </c>
      <c r="F36" s="46">
        <v>0</v>
      </c>
      <c r="G36" s="47">
        <v>0</v>
      </c>
      <c r="H36" s="46">
        <v>0</v>
      </c>
      <c r="I36" s="47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f t="shared" si="4"/>
        <v>0</v>
      </c>
      <c r="Q36" s="48">
        <f t="shared" si="5"/>
        <v>0</v>
      </c>
    </row>
    <row r="37" spans="1:17" ht="25.5">
      <c r="A37" s="128" t="s">
        <v>354</v>
      </c>
      <c r="B37" s="54" t="s">
        <v>296</v>
      </c>
      <c r="C37" s="129" t="s">
        <v>292</v>
      </c>
      <c r="D37" s="46">
        <v>0</v>
      </c>
      <c r="E37" s="46">
        <v>0</v>
      </c>
      <c r="F37" s="46">
        <v>0</v>
      </c>
      <c r="G37" s="47">
        <v>0</v>
      </c>
      <c r="H37" s="46">
        <v>0</v>
      </c>
      <c r="I37" s="47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f t="shared" si="4"/>
        <v>0</v>
      </c>
      <c r="Q37" s="48">
        <f t="shared" si="5"/>
        <v>0</v>
      </c>
    </row>
    <row r="38" spans="1:17" ht="25.5">
      <c r="A38" s="128" t="s">
        <v>355</v>
      </c>
      <c r="B38" s="54" t="s">
        <v>298</v>
      </c>
      <c r="C38" s="129" t="s">
        <v>292</v>
      </c>
      <c r="D38" s="46">
        <v>0</v>
      </c>
      <c r="E38" s="46">
        <v>0</v>
      </c>
      <c r="F38" s="46">
        <v>0</v>
      </c>
      <c r="G38" s="47">
        <v>0</v>
      </c>
      <c r="H38" s="46">
        <v>0</v>
      </c>
      <c r="I38" s="47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f t="shared" si="4"/>
        <v>0</v>
      </c>
      <c r="Q38" s="48">
        <f t="shared" si="5"/>
        <v>0</v>
      </c>
    </row>
    <row r="39" spans="1:17" ht="15.75">
      <c r="A39" s="128" t="s">
        <v>297</v>
      </c>
      <c r="B39" s="53" t="s">
        <v>356</v>
      </c>
      <c r="C39" s="129" t="s">
        <v>292</v>
      </c>
      <c r="D39" s="46">
        <v>0</v>
      </c>
      <c r="E39" s="46">
        <v>0</v>
      </c>
      <c r="F39" s="46">
        <v>0</v>
      </c>
      <c r="G39" s="47">
        <v>0</v>
      </c>
      <c r="H39" s="46">
        <v>0</v>
      </c>
      <c r="I39" s="47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f t="shared" si="4"/>
        <v>0</v>
      </c>
      <c r="Q39" s="48">
        <f t="shared" si="5"/>
        <v>0</v>
      </c>
    </row>
    <row r="40" spans="1:17" ht="15.75">
      <c r="A40" s="128" t="s">
        <v>76</v>
      </c>
      <c r="B40" s="56" t="s">
        <v>357</v>
      </c>
      <c r="C40" s="129" t="s">
        <v>292</v>
      </c>
      <c r="D40" s="110">
        <f>D41</f>
        <v>2.322</v>
      </c>
      <c r="E40" s="110">
        <v>0.7225</v>
      </c>
      <c r="F40" s="110">
        <f>F41</f>
        <v>2.929</v>
      </c>
      <c r="G40" s="110">
        <v>2.8131</v>
      </c>
      <c r="H40" s="110">
        <f>H41</f>
        <v>3.382158</v>
      </c>
      <c r="I40" s="114">
        <f>I47</f>
        <v>3.3823</v>
      </c>
      <c r="J40" s="114">
        <v>3.536</v>
      </c>
      <c r="K40" s="114">
        <f>K41+K55</f>
        <v>3.536</v>
      </c>
      <c r="L40" s="114">
        <v>3.485</v>
      </c>
      <c r="M40" s="114">
        <f>M41</f>
        <v>3.485</v>
      </c>
      <c r="N40" s="114">
        <f>N41</f>
        <v>0</v>
      </c>
      <c r="O40" s="114">
        <f>O41</f>
        <v>0</v>
      </c>
      <c r="P40" s="114">
        <f>P41+P55</f>
        <v>15.654157999999999</v>
      </c>
      <c r="Q40" s="114">
        <f>Q41+Q55</f>
        <v>15.654157999999999</v>
      </c>
    </row>
    <row r="41" spans="1:17" ht="15.75">
      <c r="A41" s="128" t="s">
        <v>358</v>
      </c>
      <c r="B41" s="53" t="s">
        <v>359</v>
      </c>
      <c r="C41" s="129" t="s">
        <v>292</v>
      </c>
      <c r="D41" s="110">
        <f>D47</f>
        <v>2.322</v>
      </c>
      <c r="E41" s="110">
        <v>0.7225</v>
      </c>
      <c r="F41" s="110">
        <f>F47</f>
        <v>2.929</v>
      </c>
      <c r="G41" s="110">
        <v>2.8131</v>
      </c>
      <c r="H41" s="110">
        <f>H47</f>
        <v>3.382158</v>
      </c>
      <c r="I41" s="114">
        <f>I47</f>
        <v>3.3823</v>
      </c>
      <c r="J41" s="114">
        <v>3.536</v>
      </c>
      <c r="K41" s="114">
        <f aca="true" t="shared" si="6" ref="K41:Q41">K47</f>
        <v>3.536</v>
      </c>
      <c r="L41" s="114">
        <v>3.485</v>
      </c>
      <c r="M41" s="114">
        <f t="shared" si="6"/>
        <v>3.485</v>
      </c>
      <c r="N41" s="114">
        <f t="shared" si="6"/>
        <v>0</v>
      </c>
      <c r="O41" s="114">
        <f t="shared" si="6"/>
        <v>0</v>
      </c>
      <c r="P41" s="114">
        <f t="shared" si="6"/>
        <v>15.654157999999999</v>
      </c>
      <c r="Q41" s="114">
        <f t="shared" si="6"/>
        <v>15.654157999999999</v>
      </c>
    </row>
    <row r="42" spans="1:17" ht="15.75">
      <c r="A42" s="128" t="s">
        <v>360</v>
      </c>
      <c r="B42" s="54" t="s">
        <v>361</v>
      </c>
      <c r="C42" s="129" t="s">
        <v>292</v>
      </c>
      <c r="D42" s="46">
        <v>0</v>
      </c>
      <c r="E42" s="46">
        <v>0</v>
      </c>
      <c r="F42" s="46">
        <v>0</v>
      </c>
      <c r="G42" s="47">
        <v>0</v>
      </c>
      <c r="H42" s="46">
        <v>0</v>
      </c>
      <c r="I42" s="47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f>N42+L42+J42</f>
        <v>0</v>
      </c>
      <c r="Q42" s="48">
        <f>O42+E42+M42+K42+I42+G42</f>
        <v>0</v>
      </c>
    </row>
    <row r="43" spans="1:17" ht="25.5">
      <c r="A43" s="128" t="s">
        <v>362</v>
      </c>
      <c r="B43" s="54" t="s">
        <v>294</v>
      </c>
      <c r="C43" s="129" t="s">
        <v>292</v>
      </c>
      <c r="D43" s="46">
        <v>0</v>
      </c>
      <c r="E43" s="46">
        <v>0</v>
      </c>
      <c r="F43" s="46">
        <v>0</v>
      </c>
      <c r="G43" s="47">
        <v>0</v>
      </c>
      <c r="H43" s="46">
        <v>0</v>
      </c>
      <c r="I43" s="47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f>N43+L43+J43</f>
        <v>0</v>
      </c>
      <c r="Q43" s="48">
        <f>O43+E43+M43+K43+I43+G43</f>
        <v>0</v>
      </c>
    </row>
    <row r="44" spans="1:17" ht="25.5">
      <c r="A44" s="128" t="s">
        <v>363</v>
      </c>
      <c r="B44" s="54" t="s">
        <v>296</v>
      </c>
      <c r="C44" s="129" t="s">
        <v>292</v>
      </c>
      <c r="D44" s="46">
        <v>0</v>
      </c>
      <c r="E44" s="46">
        <v>0</v>
      </c>
      <c r="F44" s="46">
        <v>0</v>
      </c>
      <c r="G44" s="47">
        <v>0</v>
      </c>
      <c r="H44" s="46">
        <v>0</v>
      </c>
      <c r="I44" s="47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f>N44+L44+J44</f>
        <v>0</v>
      </c>
      <c r="Q44" s="48">
        <f>O44+E44+M44+K44+I44+G44</f>
        <v>0</v>
      </c>
    </row>
    <row r="45" spans="1:17" ht="25.5">
      <c r="A45" s="128" t="s">
        <v>364</v>
      </c>
      <c r="B45" s="54" t="s">
        <v>298</v>
      </c>
      <c r="C45" s="129" t="s">
        <v>292</v>
      </c>
      <c r="D45" s="46">
        <v>0</v>
      </c>
      <c r="E45" s="46">
        <v>0</v>
      </c>
      <c r="F45" s="46">
        <v>0</v>
      </c>
      <c r="G45" s="47">
        <v>0</v>
      </c>
      <c r="H45" s="46">
        <v>0</v>
      </c>
      <c r="I45" s="47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f>N45+L45+J45</f>
        <v>0</v>
      </c>
      <c r="Q45" s="48">
        <f>O45+E45+M45+K45+I45+G45</f>
        <v>0</v>
      </c>
    </row>
    <row r="46" spans="1:17" ht="15.75">
      <c r="A46" s="128" t="s">
        <v>365</v>
      </c>
      <c r="B46" s="54" t="s">
        <v>316</v>
      </c>
      <c r="C46" s="129" t="s">
        <v>292</v>
      </c>
      <c r="D46" s="46">
        <v>0</v>
      </c>
      <c r="E46" s="46">
        <v>0</v>
      </c>
      <c r="F46" s="46">
        <v>0</v>
      </c>
      <c r="G46" s="47">
        <v>0</v>
      </c>
      <c r="H46" s="46">
        <v>0</v>
      </c>
      <c r="I46" s="47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f>N46+L46+J46</f>
        <v>0</v>
      </c>
      <c r="Q46" s="48">
        <f>O46+E46+M46+K46+I46+G46</f>
        <v>0</v>
      </c>
    </row>
    <row r="47" spans="1:17" ht="15.75">
      <c r="A47" s="128" t="s">
        <v>366</v>
      </c>
      <c r="B47" s="54" t="s">
        <v>317</v>
      </c>
      <c r="C47" s="129" t="s">
        <v>292</v>
      </c>
      <c r="D47" s="46">
        <v>2.322</v>
      </c>
      <c r="E47" s="46">
        <v>0.7225</v>
      </c>
      <c r="F47" s="46">
        <v>2.929</v>
      </c>
      <c r="G47" s="46">
        <v>2.8131</v>
      </c>
      <c r="H47" s="46">
        <v>3.382158</v>
      </c>
      <c r="I47" s="47">
        <v>3.3823</v>
      </c>
      <c r="J47" s="113">
        <v>3.536</v>
      </c>
      <c r="K47" s="113">
        <v>3.536</v>
      </c>
      <c r="L47" s="113">
        <v>3.485</v>
      </c>
      <c r="M47" s="113">
        <v>3.485</v>
      </c>
      <c r="N47" s="113"/>
      <c r="O47" s="113">
        <v>0</v>
      </c>
      <c r="P47" s="46">
        <f>D47+F47+H47+J47+L47</f>
        <v>15.654157999999999</v>
      </c>
      <c r="Q47" s="46">
        <f>D47+F47+H47+K47+M47</f>
        <v>15.654157999999999</v>
      </c>
    </row>
    <row r="48" spans="1:17" ht="15.75">
      <c r="A48" s="128" t="s">
        <v>367</v>
      </c>
      <c r="B48" s="54" t="s">
        <v>318</v>
      </c>
      <c r="C48" s="129" t="s">
        <v>292</v>
      </c>
      <c r="D48" s="46">
        <v>0</v>
      </c>
      <c r="E48" s="46">
        <v>0</v>
      </c>
      <c r="F48" s="46">
        <v>0</v>
      </c>
      <c r="G48" s="47">
        <v>0</v>
      </c>
      <c r="H48" s="46">
        <v>0</v>
      </c>
      <c r="I48" s="47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f aca="true" t="shared" si="7" ref="P48:P60">N48+L48+J48</f>
        <v>0</v>
      </c>
      <c r="Q48" s="48">
        <f aca="true" t="shared" si="8" ref="Q48:Q60">O48+E48+M48+K48+I48+G48</f>
        <v>0</v>
      </c>
    </row>
    <row r="49" spans="1:17" ht="15.75">
      <c r="A49" s="128" t="s">
        <v>368</v>
      </c>
      <c r="B49" s="54" t="s">
        <v>319</v>
      </c>
      <c r="C49" s="129" t="s">
        <v>292</v>
      </c>
      <c r="D49" s="46">
        <v>0</v>
      </c>
      <c r="E49" s="46">
        <v>0</v>
      </c>
      <c r="F49" s="46">
        <v>0</v>
      </c>
      <c r="G49" s="47">
        <v>0</v>
      </c>
      <c r="H49" s="46">
        <v>0</v>
      </c>
      <c r="I49" s="47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f t="shared" si="7"/>
        <v>0</v>
      </c>
      <c r="Q49" s="48">
        <f t="shared" si="8"/>
        <v>0</v>
      </c>
    </row>
    <row r="50" spans="1:17" ht="15.75">
      <c r="A50" s="128" t="s">
        <v>369</v>
      </c>
      <c r="B50" s="54" t="s">
        <v>320</v>
      </c>
      <c r="C50" s="129" t="s">
        <v>292</v>
      </c>
      <c r="D50" s="46">
        <v>0</v>
      </c>
      <c r="E50" s="46">
        <v>0</v>
      </c>
      <c r="F50" s="46">
        <v>0</v>
      </c>
      <c r="G50" s="47">
        <v>0</v>
      </c>
      <c r="H50" s="46">
        <v>0</v>
      </c>
      <c r="I50" s="47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f t="shared" si="7"/>
        <v>0</v>
      </c>
      <c r="Q50" s="48">
        <f t="shared" si="8"/>
        <v>0</v>
      </c>
    </row>
    <row r="51" spans="1:17" ht="25.5">
      <c r="A51" s="128" t="s">
        <v>370</v>
      </c>
      <c r="B51" s="54" t="s">
        <v>321</v>
      </c>
      <c r="C51" s="129" t="s">
        <v>292</v>
      </c>
      <c r="D51" s="46">
        <v>0</v>
      </c>
      <c r="E51" s="46">
        <v>0</v>
      </c>
      <c r="F51" s="46">
        <v>0</v>
      </c>
      <c r="G51" s="47">
        <v>0</v>
      </c>
      <c r="H51" s="46">
        <v>0</v>
      </c>
      <c r="I51" s="47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f t="shared" si="7"/>
        <v>0</v>
      </c>
      <c r="Q51" s="48">
        <f t="shared" si="8"/>
        <v>0</v>
      </c>
    </row>
    <row r="52" spans="1:17" ht="15.75">
      <c r="A52" s="128" t="s">
        <v>371</v>
      </c>
      <c r="B52" s="55" t="s">
        <v>299</v>
      </c>
      <c r="C52" s="129" t="s">
        <v>292</v>
      </c>
      <c r="D52" s="46">
        <v>0</v>
      </c>
      <c r="E52" s="46">
        <v>0</v>
      </c>
      <c r="F52" s="46">
        <v>0</v>
      </c>
      <c r="G52" s="47">
        <v>0</v>
      </c>
      <c r="H52" s="46">
        <v>0</v>
      </c>
      <c r="I52" s="47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f t="shared" si="7"/>
        <v>0</v>
      </c>
      <c r="Q52" s="48">
        <f t="shared" si="8"/>
        <v>0</v>
      </c>
    </row>
    <row r="53" spans="1:17" ht="15.75">
      <c r="A53" s="128" t="s">
        <v>372</v>
      </c>
      <c r="B53" s="59" t="s">
        <v>300</v>
      </c>
      <c r="C53" s="129" t="s">
        <v>292</v>
      </c>
      <c r="D53" s="46">
        <v>0</v>
      </c>
      <c r="E53" s="46">
        <v>0</v>
      </c>
      <c r="F53" s="46">
        <v>0</v>
      </c>
      <c r="G53" s="47">
        <v>0</v>
      </c>
      <c r="H53" s="46">
        <v>0</v>
      </c>
      <c r="I53" s="47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f t="shared" si="7"/>
        <v>0</v>
      </c>
      <c r="Q53" s="48">
        <f t="shared" si="8"/>
        <v>0</v>
      </c>
    </row>
    <row r="54" spans="1:17" ht="15.75">
      <c r="A54" s="128" t="s">
        <v>373</v>
      </c>
      <c r="B54" s="53" t="s">
        <v>374</v>
      </c>
      <c r="C54" s="129" t="s">
        <v>292</v>
      </c>
      <c r="D54" s="46">
        <v>0</v>
      </c>
      <c r="E54" s="46">
        <v>0</v>
      </c>
      <c r="F54" s="46">
        <v>0</v>
      </c>
      <c r="G54" s="47">
        <v>0</v>
      </c>
      <c r="H54" s="46">
        <v>0</v>
      </c>
      <c r="I54" s="47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f t="shared" si="7"/>
        <v>0</v>
      </c>
      <c r="Q54" s="48">
        <f t="shared" si="8"/>
        <v>0</v>
      </c>
    </row>
    <row r="55" spans="1:17" ht="15.75">
      <c r="A55" s="128" t="s">
        <v>375</v>
      </c>
      <c r="B55" s="53" t="s">
        <v>376</v>
      </c>
      <c r="C55" s="129" t="s">
        <v>292</v>
      </c>
      <c r="D55" s="46">
        <v>0</v>
      </c>
      <c r="E55" s="46">
        <v>0</v>
      </c>
      <c r="F55" s="46">
        <v>0</v>
      </c>
      <c r="G55" s="47">
        <v>0</v>
      </c>
      <c r="H55" s="46">
        <v>0</v>
      </c>
      <c r="I55" s="47">
        <v>0</v>
      </c>
      <c r="J55" s="112">
        <v>0</v>
      </c>
      <c r="K55" s="112">
        <v>0</v>
      </c>
      <c r="L55" s="48">
        <v>0</v>
      </c>
      <c r="M55" s="48">
        <v>0</v>
      </c>
      <c r="N55" s="57">
        <v>0</v>
      </c>
      <c r="O55" s="57">
        <v>0</v>
      </c>
      <c r="P55" s="48">
        <f t="shared" si="7"/>
        <v>0</v>
      </c>
      <c r="Q55" s="110">
        <f t="shared" si="8"/>
        <v>0</v>
      </c>
    </row>
    <row r="56" spans="1:17" ht="15.75">
      <c r="A56" s="128" t="s">
        <v>377</v>
      </c>
      <c r="B56" s="54" t="s">
        <v>361</v>
      </c>
      <c r="C56" s="129" t="s">
        <v>292</v>
      </c>
      <c r="D56" s="46">
        <v>0</v>
      </c>
      <c r="E56" s="46">
        <v>0</v>
      </c>
      <c r="F56" s="46">
        <v>0</v>
      </c>
      <c r="G56" s="47">
        <v>0</v>
      </c>
      <c r="H56" s="46">
        <v>0</v>
      </c>
      <c r="I56" s="47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f t="shared" si="7"/>
        <v>0</v>
      </c>
      <c r="Q56" s="48">
        <f t="shared" si="8"/>
        <v>0</v>
      </c>
    </row>
    <row r="57" spans="1:17" ht="25.5">
      <c r="A57" s="128" t="s">
        <v>378</v>
      </c>
      <c r="B57" s="54" t="s">
        <v>294</v>
      </c>
      <c r="C57" s="129" t="s">
        <v>292</v>
      </c>
      <c r="D57" s="46">
        <v>0</v>
      </c>
      <c r="E57" s="46">
        <v>0</v>
      </c>
      <c r="F57" s="46">
        <v>0</v>
      </c>
      <c r="G57" s="47">
        <v>0</v>
      </c>
      <c r="H57" s="46">
        <v>0</v>
      </c>
      <c r="I57" s="47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f t="shared" si="7"/>
        <v>0</v>
      </c>
      <c r="Q57" s="48">
        <f t="shared" si="8"/>
        <v>0</v>
      </c>
    </row>
    <row r="58" spans="1:17" ht="25.5">
      <c r="A58" s="128" t="s">
        <v>379</v>
      </c>
      <c r="B58" s="54" t="s">
        <v>296</v>
      </c>
      <c r="C58" s="129" t="s">
        <v>292</v>
      </c>
      <c r="D58" s="46">
        <v>0</v>
      </c>
      <c r="E58" s="46">
        <v>0</v>
      </c>
      <c r="F58" s="46">
        <v>0</v>
      </c>
      <c r="G58" s="47">
        <v>0</v>
      </c>
      <c r="H58" s="46">
        <v>0</v>
      </c>
      <c r="I58" s="47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f t="shared" si="7"/>
        <v>0</v>
      </c>
      <c r="Q58" s="48">
        <f t="shared" si="8"/>
        <v>0</v>
      </c>
    </row>
    <row r="59" spans="1:17" ht="25.5">
      <c r="A59" s="128" t="s">
        <v>380</v>
      </c>
      <c r="B59" s="54" t="s">
        <v>298</v>
      </c>
      <c r="C59" s="129" t="s">
        <v>292</v>
      </c>
      <c r="D59" s="46">
        <v>0</v>
      </c>
      <c r="E59" s="46">
        <v>0</v>
      </c>
      <c r="F59" s="46">
        <v>0</v>
      </c>
      <c r="G59" s="47">
        <v>0</v>
      </c>
      <c r="H59" s="46">
        <v>0</v>
      </c>
      <c r="I59" s="47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f t="shared" si="7"/>
        <v>0</v>
      </c>
      <c r="Q59" s="48">
        <f t="shared" si="8"/>
        <v>0</v>
      </c>
    </row>
    <row r="60" spans="1:17" ht="15.75">
      <c r="A60" s="128" t="s">
        <v>381</v>
      </c>
      <c r="B60" s="54" t="s">
        <v>316</v>
      </c>
      <c r="C60" s="129" t="s">
        <v>292</v>
      </c>
      <c r="D60" s="46">
        <v>0</v>
      </c>
      <c r="E60" s="46">
        <v>0</v>
      </c>
      <c r="F60" s="46">
        <v>0</v>
      </c>
      <c r="G60" s="47">
        <v>0</v>
      </c>
      <c r="H60" s="46">
        <v>0</v>
      </c>
      <c r="I60" s="47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f t="shared" si="7"/>
        <v>0</v>
      </c>
      <c r="Q60" s="48">
        <f t="shared" si="8"/>
        <v>0</v>
      </c>
    </row>
    <row r="61" spans="1:17" ht="15.75">
      <c r="A61" s="128" t="s">
        <v>382</v>
      </c>
      <c r="B61" s="54" t="s">
        <v>317</v>
      </c>
      <c r="C61" s="129" t="s">
        <v>292</v>
      </c>
      <c r="D61" s="46">
        <v>0</v>
      </c>
      <c r="E61" s="46">
        <v>0</v>
      </c>
      <c r="F61" s="46">
        <v>0</v>
      </c>
      <c r="G61" s="47">
        <v>0</v>
      </c>
      <c r="H61" s="46">
        <v>0</v>
      </c>
      <c r="I61" s="47">
        <v>0</v>
      </c>
      <c r="J61" s="48">
        <v>0</v>
      </c>
      <c r="K61" s="48">
        <v>0</v>
      </c>
      <c r="L61" s="48">
        <v>0</v>
      </c>
      <c r="M61" s="48">
        <v>0</v>
      </c>
      <c r="N61" s="57">
        <v>0</v>
      </c>
      <c r="O61" s="57">
        <v>0</v>
      </c>
      <c r="P61" s="112">
        <f>J61+L61+N61</f>
        <v>0</v>
      </c>
      <c r="Q61" s="112">
        <f>K61+M61+I61+O61+G61+E61</f>
        <v>0</v>
      </c>
    </row>
    <row r="62" spans="1:17" ht="15.75">
      <c r="A62" s="128" t="s">
        <v>383</v>
      </c>
      <c r="B62" s="54" t="s">
        <v>318</v>
      </c>
      <c r="C62" s="129" t="s">
        <v>292</v>
      </c>
      <c r="D62" s="46">
        <v>0</v>
      </c>
      <c r="E62" s="46">
        <v>0</v>
      </c>
      <c r="F62" s="46">
        <v>0</v>
      </c>
      <c r="G62" s="47">
        <v>0</v>
      </c>
      <c r="H62" s="46">
        <v>0</v>
      </c>
      <c r="I62" s="47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f aca="true" t="shared" si="9" ref="P62:P67">N62+L62+J62</f>
        <v>0</v>
      </c>
      <c r="Q62" s="48">
        <f aca="true" t="shared" si="10" ref="Q62:Q67">O62+E62+M62+K62+I62+G62</f>
        <v>0</v>
      </c>
    </row>
    <row r="63" spans="1:17" ht="15.75">
      <c r="A63" s="128" t="s">
        <v>384</v>
      </c>
      <c r="B63" s="54" t="s">
        <v>319</v>
      </c>
      <c r="C63" s="129" t="s">
        <v>292</v>
      </c>
      <c r="D63" s="46">
        <v>0</v>
      </c>
      <c r="E63" s="46">
        <v>0</v>
      </c>
      <c r="F63" s="46">
        <v>0</v>
      </c>
      <c r="G63" s="47">
        <v>0</v>
      </c>
      <c r="H63" s="46">
        <v>0</v>
      </c>
      <c r="I63" s="47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f t="shared" si="9"/>
        <v>0</v>
      </c>
      <c r="Q63" s="48">
        <f t="shared" si="10"/>
        <v>0</v>
      </c>
    </row>
    <row r="64" spans="1:17" ht="15.75">
      <c r="A64" s="128" t="s">
        <v>385</v>
      </c>
      <c r="B64" s="54" t="s">
        <v>320</v>
      </c>
      <c r="C64" s="129" t="s">
        <v>292</v>
      </c>
      <c r="D64" s="46">
        <v>0</v>
      </c>
      <c r="E64" s="46">
        <v>0</v>
      </c>
      <c r="F64" s="46">
        <v>0</v>
      </c>
      <c r="G64" s="47">
        <v>0</v>
      </c>
      <c r="H64" s="46">
        <v>0</v>
      </c>
      <c r="I64" s="47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f t="shared" si="9"/>
        <v>0</v>
      </c>
      <c r="Q64" s="48">
        <f t="shared" si="10"/>
        <v>0</v>
      </c>
    </row>
    <row r="65" spans="1:17" ht="25.5">
      <c r="A65" s="128" t="s">
        <v>386</v>
      </c>
      <c r="B65" s="54" t="s">
        <v>321</v>
      </c>
      <c r="C65" s="129" t="s">
        <v>292</v>
      </c>
      <c r="D65" s="46">
        <v>0</v>
      </c>
      <c r="E65" s="46">
        <v>0</v>
      </c>
      <c r="F65" s="46">
        <v>0</v>
      </c>
      <c r="G65" s="47">
        <v>0</v>
      </c>
      <c r="H65" s="46">
        <v>0</v>
      </c>
      <c r="I65" s="47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f t="shared" si="9"/>
        <v>0</v>
      </c>
      <c r="Q65" s="48">
        <f t="shared" si="10"/>
        <v>0</v>
      </c>
    </row>
    <row r="66" spans="1:17" ht="15.75">
      <c r="A66" s="128" t="s">
        <v>387</v>
      </c>
      <c r="B66" s="59" t="s">
        <v>299</v>
      </c>
      <c r="C66" s="129" t="s">
        <v>292</v>
      </c>
      <c r="D66" s="46">
        <v>0</v>
      </c>
      <c r="E66" s="46">
        <v>0</v>
      </c>
      <c r="F66" s="46">
        <v>0</v>
      </c>
      <c r="G66" s="47">
        <v>0</v>
      </c>
      <c r="H66" s="46">
        <v>0</v>
      </c>
      <c r="I66" s="47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f t="shared" si="9"/>
        <v>0</v>
      </c>
      <c r="Q66" s="48">
        <f t="shared" si="10"/>
        <v>0</v>
      </c>
    </row>
    <row r="67" spans="1:17" ht="15.75">
      <c r="A67" s="128" t="s">
        <v>388</v>
      </c>
      <c r="B67" s="59" t="s">
        <v>300</v>
      </c>
      <c r="C67" s="129" t="s">
        <v>292</v>
      </c>
      <c r="D67" s="46">
        <v>0</v>
      </c>
      <c r="E67" s="46">
        <v>0</v>
      </c>
      <c r="F67" s="46"/>
      <c r="G67" s="47">
        <v>0</v>
      </c>
      <c r="H67" s="46">
        <v>0</v>
      </c>
      <c r="I67" s="47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f t="shared" si="9"/>
        <v>0</v>
      </c>
      <c r="Q67" s="48">
        <f t="shared" si="10"/>
        <v>0</v>
      </c>
    </row>
    <row r="68" spans="1:17" ht="15.75">
      <c r="A68" s="128" t="s">
        <v>549</v>
      </c>
      <c r="B68" s="56" t="s">
        <v>547</v>
      </c>
      <c r="C68" s="129" t="s">
        <v>292</v>
      </c>
      <c r="D68" s="110">
        <v>0.464</v>
      </c>
      <c r="E68" s="110">
        <v>0.144</v>
      </c>
      <c r="F68" s="110">
        <v>0.586</v>
      </c>
      <c r="G68" s="110">
        <v>0.555</v>
      </c>
      <c r="H68" s="110">
        <v>0.6764300000000001</v>
      </c>
      <c r="I68" s="114">
        <v>0.788285</v>
      </c>
      <c r="J68" s="114">
        <v>0.707</v>
      </c>
      <c r="K68" s="114">
        <v>0.694</v>
      </c>
      <c r="L68" s="114">
        <v>0.69694</v>
      </c>
      <c r="M68" s="114">
        <v>0.697</v>
      </c>
      <c r="N68" s="114"/>
      <c r="O68" s="114">
        <v>0</v>
      </c>
      <c r="P68" s="110">
        <f>D68+F68+H68+J68+L68</f>
        <v>3.13037</v>
      </c>
      <c r="Q68" s="110">
        <f>D68+F68+H68+K68+M68</f>
        <v>3.11743</v>
      </c>
    </row>
    <row r="69" spans="1:17" ht="15.75">
      <c r="A69" s="128" t="s">
        <v>88</v>
      </c>
      <c r="B69" s="56" t="s">
        <v>389</v>
      </c>
      <c r="C69" s="129" t="s">
        <v>292</v>
      </c>
      <c r="D69" s="46">
        <v>0</v>
      </c>
      <c r="E69" s="46">
        <v>0</v>
      </c>
      <c r="F69" s="46">
        <v>0</v>
      </c>
      <c r="G69" s="47">
        <v>0</v>
      </c>
      <c r="H69" s="46">
        <v>0</v>
      </c>
      <c r="I69" s="114">
        <v>0.55942</v>
      </c>
      <c r="J69" s="48">
        <v>0</v>
      </c>
      <c r="K69" s="48">
        <v>0</v>
      </c>
      <c r="L69" s="48">
        <v>0</v>
      </c>
      <c r="M69" s="48">
        <v>0</v>
      </c>
      <c r="N69" s="57">
        <v>0</v>
      </c>
      <c r="O69" s="57">
        <v>0</v>
      </c>
      <c r="P69" s="110">
        <f>D69+F69+H69+J69+L69</f>
        <v>0</v>
      </c>
      <c r="Q69" s="110">
        <f>D69+F69+H69+K69+M69</f>
        <v>0</v>
      </c>
    </row>
    <row r="70" spans="1:17" ht="15.75">
      <c r="A70" s="128" t="s">
        <v>390</v>
      </c>
      <c r="B70" s="53" t="s">
        <v>391</v>
      </c>
      <c r="C70" s="129" t="s">
        <v>292</v>
      </c>
      <c r="D70" s="46">
        <v>0</v>
      </c>
      <c r="E70" s="46">
        <v>0</v>
      </c>
      <c r="F70" s="46">
        <v>0</v>
      </c>
      <c r="G70" s="47">
        <v>0</v>
      </c>
      <c r="H70" s="46">
        <v>0</v>
      </c>
      <c r="I70" s="47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f>N70+L70+J70</f>
        <v>0</v>
      </c>
      <c r="Q70" s="48">
        <f>O70+E70+M70+K70+I70+G70</f>
        <v>0</v>
      </c>
    </row>
    <row r="71" spans="1:17" ht="15.75">
      <c r="A71" s="128" t="s">
        <v>392</v>
      </c>
      <c r="B71" s="53" t="s">
        <v>393</v>
      </c>
      <c r="C71" s="129" t="s">
        <v>292</v>
      </c>
      <c r="D71" s="46">
        <v>0</v>
      </c>
      <c r="E71" s="46">
        <v>0</v>
      </c>
      <c r="F71" s="46">
        <v>0</v>
      </c>
      <c r="G71" s="47">
        <v>0</v>
      </c>
      <c r="H71" s="46">
        <v>0</v>
      </c>
      <c r="I71" s="47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f>N71+L71+J71</f>
        <v>0</v>
      </c>
      <c r="Q71" s="48">
        <f>O71+E71+M71+K71+I71+G71</f>
        <v>0</v>
      </c>
    </row>
    <row r="72" spans="1:17" ht="15.75">
      <c r="A72" s="128" t="s">
        <v>565</v>
      </c>
      <c r="B72" s="100" t="s">
        <v>394</v>
      </c>
      <c r="C72" s="129" t="s">
        <v>292</v>
      </c>
      <c r="D72" s="46">
        <v>0</v>
      </c>
      <c r="E72" s="46">
        <v>0</v>
      </c>
      <c r="F72" s="46">
        <v>0</v>
      </c>
      <c r="G72" s="47">
        <v>0</v>
      </c>
      <c r="H72" s="46">
        <v>0</v>
      </c>
      <c r="I72" s="47">
        <v>0</v>
      </c>
      <c r="J72" s="48" t="s">
        <v>323</v>
      </c>
      <c r="K72" s="48">
        <f aca="true" t="shared" si="11" ref="K72:Q72">K82</f>
        <v>0</v>
      </c>
      <c r="L72" s="48" t="s">
        <v>323</v>
      </c>
      <c r="M72" s="48">
        <f t="shared" si="11"/>
        <v>0</v>
      </c>
      <c r="N72" s="115">
        <f t="shared" si="11"/>
        <v>0</v>
      </c>
      <c r="O72" s="115">
        <f t="shared" si="11"/>
        <v>0</v>
      </c>
      <c r="P72" s="48">
        <f t="shared" si="11"/>
        <v>0</v>
      </c>
      <c r="Q72" s="48">
        <f t="shared" si="11"/>
        <v>0</v>
      </c>
    </row>
    <row r="73" spans="1:17" ht="15.75">
      <c r="A73" s="128" t="s">
        <v>566</v>
      </c>
      <c r="B73" s="56" t="s">
        <v>395</v>
      </c>
      <c r="C73" s="129" t="s">
        <v>292</v>
      </c>
      <c r="D73" s="46">
        <v>0</v>
      </c>
      <c r="E73" s="46">
        <v>0</v>
      </c>
      <c r="F73" s="46">
        <v>0</v>
      </c>
      <c r="G73" s="47">
        <v>0</v>
      </c>
      <c r="H73" s="46">
        <v>0</v>
      </c>
      <c r="I73" s="47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f aca="true" t="shared" si="12" ref="P73:P81">N73+L73+J73</f>
        <v>0</v>
      </c>
      <c r="Q73" s="48">
        <f aca="true" t="shared" si="13" ref="Q73:Q81">O73+E73+M73+K73+I73+G73</f>
        <v>0</v>
      </c>
    </row>
    <row r="74" spans="1:17" ht="15.75">
      <c r="A74" s="128" t="s">
        <v>567</v>
      </c>
      <c r="B74" s="56" t="s">
        <v>396</v>
      </c>
      <c r="C74" s="129" t="s">
        <v>292</v>
      </c>
      <c r="D74" s="46">
        <v>0</v>
      </c>
      <c r="E74" s="46">
        <v>0</v>
      </c>
      <c r="F74" s="46">
        <v>0</v>
      </c>
      <c r="G74" s="47">
        <v>0</v>
      </c>
      <c r="H74" s="46">
        <v>0</v>
      </c>
      <c r="I74" s="47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f t="shared" si="12"/>
        <v>0</v>
      </c>
      <c r="Q74" s="48">
        <f t="shared" si="13"/>
        <v>0</v>
      </c>
    </row>
    <row r="75" spans="1:17" ht="15.75">
      <c r="A75" s="128" t="s">
        <v>568</v>
      </c>
      <c r="B75" s="56" t="s">
        <v>397</v>
      </c>
      <c r="C75" s="129" t="s">
        <v>292</v>
      </c>
      <c r="D75" s="46">
        <v>0</v>
      </c>
      <c r="E75" s="46">
        <v>0</v>
      </c>
      <c r="F75" s="46">
        <v>0</v>
      </c>
      <c r="G75" s="47">
        <v>0</v>
      </c>
      <c r="H75" s="46">
        <v>0</v>
      </c>
      <c r="I75" s="47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f t="shared" si="12"/>
        <v>0</v>
      </c>
      <c r="Q75" s="48">
        <f t="shared" si="13"/>
        <v>0</v>
      </c>
    </row>
    <row r="76" spans="1:17" ht="15.75">
      <c r="A76" s="128" t="s">
        <v>569</v>
      </c>
      <c r="B76" s="56" t="s">
        <v>398</v>
      </c>
      <c r="C76" s="129" t="s">
        <v>292</v>
      </c>
      <c r="D76" s="46">
        <v>0</v>
      </c>
      <c r="E76" s="46">
        <v>0</v>
      </c>
      <c r="F76" s="46">
        <v>0</v>
      </c>
      <c r="G76" s="47">
        <v>0</v>
      </c>
      <c r="H76" s="46">
        <v>0</v>
      </c>
      <c r="I76" s="47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f t="shared" si="12"/>
        <v>0</v>
      </c>
      <c r="Q76" s="48">
        <f t="shared" si="13"/>
        <v>0</v>
      </c>
    </row>
    <row r="77" spans="1:17" ht="15.75">
      <c r="A77" s="128" t="s">
        <v>570</v>
      </c>
      <c r="B77" s="56" t="s">
        <v>399</v>
      </c>
      <c r="C77" s="129" t="s">
        <v>292</v>
      </c>
      <c r="D77" s="46">
        <v>0</v>
      </c>
      <c r="E77" s="46">
        <v>0</v>
      </c>
      <c r="F77" s="46">
        <v>0</v>
      </c>
      <c r="G77" s="47">
        <v>0</v>
      </c>
      <c r="H77" s="46">
        <v>0</v>
      </c>
      <c r="I77" s="47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f t="shared" si="12"/>
        <v>0</v>
      </c>
      <c r="Q77" s="48">
        <f t="shared" si="13"/>
        <v>0</v>
      </c>
    </row>
    <row r="78" spans="1:17" ht="15.75">
      <c r="A78" s="128" t="s">
        <v>301</v>
      </c>
      <c r="B78" s="53" t="s">
        <v>314</v>
      </c>
      <c r="C78" s="129" t="s">
        <v>292</v>
      </c>
      <c r="D78" s="46">
        <v>0</v>
      </c>
      <c r="E78" s="46">
        <v>0</v>
      </c>
      <c r="F78" s="46">
        <v>0</v>
      </c>
      <c r="G78" s="47">
        <v>0</v>
      </c>
      <c r="H78" s="46">
        <v>0</v>
      </c>
      <c r="I78" s="47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f t="shared" si="12"/>
        <v>0</v>
      </c>
      <c r="Q78" s="48">
        <f t="shared" si="13"/>
        <v>0</v>
      </c>
    </row>
    <row r="79" spans="1:17" ht="15.75">
      <c r="A79" s="128" t="s">
        <v>400</v>
      </c>
      <c r="B79" s="54" t="s">
        <v>401</v>
      </c>
      <c r="C79" s="129" t="s">
        <v>292</v>
      </c>
      <c r="D79" s="46">
        <v>0</v>
      </c>
      <c r="E79" s="46">
        <v>0</v>
      </c>
      <c r="F79" s="46">
        <v>0</v>
      </c>
      <c r="G79" s="47">
        <v>0</v>
      </c>
      <c r="H79" s="46">
        <v>0</v>
      </c>
      <c r="I79" s="47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f t="shared" si="12"/>
        <v>0</v>
      </c>
      <c r="Q79" s="48">
        <f t="shared" si="13"/>
        <v>0</v>
      </c>
    </row>
    <row r="80" spans="1:17" ht="15.75">
      <c r="A80" s="128" t="s">
        <v>302</v>
      </c>
      <c r="B80" s="53" t="s">
        <v>315</v>
      </c>
      <c r="C80" s="129" t="s">
        <v>292</v>
      </c>
      <c r="D80" s="46">
        <v>0</v>
      </c>
      <c r="E80" s="46">
        <v>0</v>
      </c>
      <c r="F80" s="46">
        <v>0</v>
      </c>
      <c r="G80" s="47">
        <v>0</v>
      </c>
      <c r="H80" s="46">
        <v>0</v>
      </c>
      <c r="I80" s="47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f t="shared" si="12"/>
        <v>0</v>
      </c>
      <c r="Q80" s="48">
        <f t="shared" si="13"/>
        <v>0</v>
      </c>
    </row>
    <row r="81" spans="1:17" ht="25.5">
      <c r="A81" s="128" t="s">
        <v>402</v>
      </c>
      <c r="B81" s="54" t="s">
        <v>403</v>
      </c>
      <c r="C81" s="129" t="s">
        <v>292</v>
      </c>
      <c r="D81" s="46">
        <v>0</v>
      </c>
      <c r="E81" s="46">
        <v>0</v>
      </c>
      <c r="F81" s="46">
        <v>0</v>
      </c>
      <c r="G81" s="47">
        <v>0</v>
      </c>
      <c r="H81" s="46">
        <v>0</v>
      </c>
      <c r="I81" s="47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f t="shared" si="12"/>
        <v>0</v>
      </c>
      <c r="Q81" s="48">
        <f t="shared" si="13"/>
        <v>0</v>
      </c>
    </row>
    <row r="82" spans="1:17" ht="15.75">
      <c r="A82" s="128" t="s">
        <v>571</v>
      </c>
      <c r="B82" s="56" t="s">
        <v>404</v>
      </c>
      <c r="C82" s="129" t="s">
        <v>292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7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112">
        <f>J82+L82+N82</f>
        <v>0</v>
      </c>
      <c r="Q82" s="112">
        <f>K82+M82+I82+O82+G82+E82</f>
        <v>0</v>
      </c>
    </row>
    <row r="83" spans="1:17" ht="15.75">
      <c r="A83" s="128" t="s">
        <v>572</v>
      </c>
      <c r="B83" s="56" t="s">
        <v>405</v>
      </c>
      <c r="C83" s="129" t="s">
        <v>292</v>
      </c>
      <c r="D83" s="46">
        <v>0</v>
      </c>
      <c r="E83" s="46">
        <v>0</v>
      </c>
      <c r="F83" s="46">
        <v>0</v>
      </c>
      <c r="G83" s="47">
        <v>0</v>
      </c>
      <c r="H83" s="46">
        <v>0</v>
      </c>
      <c r="I83" s="47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f aca="true" t="shared" si="14" ref="P83:P92">N83+L83+J83</f>
        <v>0</v>
      </c>
      <c r="Q83" s="48">
        <f aca="true" t="shared" si="15" ref="Q83:Q92">O83+E83+M83+K83+I83+G83</f>
        <v>0</v>
      </c>
    </row>
    <row r="84" spans="1:17" ht="15.75">
      <c r="A84" s="128" t="s">
        <v>573</v>
      </c>
      <c r="B84" s="58" t="s">
        <v>303</v>
      </c>
      <c r="C84" s="133" t="s">
        <v>313</v>
      </c>
      <c r="D84" s="46">
        <v>0</v>
      </c>
      <c r="E84" s="46">
        <v>0</v>
      </c>
      <c r="F84" s="46">
        <v>0</v>
      </c>
      <c r="G84" s="47">
        <v>0</v>
      </c>
      <c r="H84" s="46">
        <v>0</v>
      </c>
      <c r="I84" s="47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f t="shared" si="14"/>
        <v>0</v>
      </c>
      <c r="Q84" s="48">
        <f t="shared" si="15"/>
        <v>0</v>
      </c>
    </row>
    <row r="85" spans="1:17" ht="25.5">
      <c r="A85" s="134" t="s">
        <v>406</v>
      </c>
      <c r="B85" s="56" t="s">
        <v>407</v>
      </c>
      <c r="C85" s="129" t="s">
        <v>292</v>
      </c>
      <c r="D85" s="46">
        <v>0</v>
      </c>
      <c r="E85" s="46">
        <v>0</v>
      </c>
      <c r="F85" s="46">
        <v>0</v>
      </c>
      <c r="G85" s="47">
        <v>0</v>
      </c>
      <c r="H85" s="46">
        <v>0</v>
      </c>
      <c r="I85" s="47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f t="shared" si="14"/>
        <v>0</v>
      </c>
      <c r="Q85" s="48">
        <f t="shared" si="15"/>
        <v>0</v>
      </c>
    </row>
    <row r="86" spans="1:17" ht="15.75">
      <c r="A86" s="134" t="s">
        <v>304</v>
      </c>
      <c r="B86" s="53" t="s">
        <v>408</v>
      </c>
      <c r="C86" s="129" t="s">
        <v>292</v>
      </c>
      <c r="D86" s="46">
        <v>0</v>
      </c>
      <c r="E86" s="46">
        <v>0</v>
      </c>
      <c r="F86" s="46">
        <v>0</v>
      </c>
      <c r="G86" s="47">
        <v>0</v>
      </c>
      <c r="H86" s="46">
        <v>0</v>
      </c>
      <c r="I86" s="47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f t="shared" si="14"/>
        <v>0</v>
      </c>
      <c r="Q86" s="48">
        <f t="shared" si="15"/>
        <v>0</v>
      </c>
    </row>
    <row r="87" spans="1:17" ht="15.75">
      <c r="A87" s="134" t="s">
        <v>305</v>
      </c>
      <c r="B87" s="53" t="s">
        <v>409</v>
      </c>
      <c r="C87" s="129" t="s">
        <v>292</v>
      </c>
      <c r="D87" s="46">
        <v>0</v>
      </c>
      <c r="E87" s="46">
        <v>0</v>
      </c>
      <c r="F87" s="46">
        <v>0</v>
      </c>
      <c r="G87" s="47">
        <v>0</v>
      </c>
      <c r="H87" s="46">
        <v>0</v>
      </c>
      <c r="I87" s="47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f t="shared" si="14"/>
        <v>0</v>
      </c>
      <c r="Q87" s="48">
        <f t="shared" si="15"/>
        <v>0</v>
      </c>
    </row>
    <row r="88" spans="1:17" ht="15.75">
      <c r="A88" s="134" t="s">
        <v>306</v>
      </c>
      <c r="B88" s="53" t="s">
        <v>410</v>
      </c>
      <c r="C88" s="129" t="s">
        <v>292</v>
      </c>
      <c r="D88" s="46">
        <v>0</v>
      </c>
      <c r="E88" s="46">
        <v>0</v>
      </c>
      <c r="F88" s="46">
        <v>0</v>
      </c>
      <c r="G88" s="47">
        <v>0</v>
      </c>
      <c r="H88" s="46">
        <v>0</v>
      </c>
      <c r="I88" s="47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f t="shared" si="14"/>
        <v>0</v>
      </c>
      <c r="Q88" s="48">
        <f t="shared" si="15"/>
        <v>0</v>
      </c>
    </row>
    <row r="89" spans="1:17" ht="25.5">
      <c r="A89" s="134" t="s">
        <v>574</v>
      </c>
      <c r="B89" s="56" t="s">
        <v>411</v>
      </c>
      <c r="C89" s="133" t="s">
        <v>313</v>
      </c>
      <c r="D89" s="46">
        <v>0</v>
      </c>
      <c r="E89" s="46">
        <v>0</v>
      </c>
      <c r="F89" s="46">
        <v>0</v>
      </c>
      <c r="G89" s="47">
        <v>0</v>
      </c>
      <c r="H89" s="46">
        <v>0</v>
      </c>
      <c r="I89" s="47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f t="shared" si="14"/>
        <v>0</v>
      </c>
      <c r="Q89" s="48">
        <f t="shared" si="15"/>
        <v>0</v>
      </c>
    </row>
    <row r="90" spans="1:17" ht="15.75">
      <c r="A90" s="134" t="s">
        <v>412</v>
      </c>
      <c r="B90" s="53" t="s">
        <v>413</v>
      </c>
      <c r="C90" s="129" t="s">
        <v>292</v>
      </c>
      <c r="D90" s="46">
        <v>0</v>
      </c>
      <c r="E90" s="46">
        <v>0</v>
      </c>
      <c r="F90" s="46">
        <v>0</v>
      </c>
      <c r="G90" s="47">
        <v>0</v>
      </c>
      <c r="H90" s="46">
        <v>0</v>
      </c>
      <c r="I90" s="47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f t="shared" si="14"/>
        <v>0</v>
      </c>
      <c r="Q90" s="48">
        <f t="shared" si="15"/>
        <v>0</v>
      </c>
    </row>
    <row r="91" spans="1:17" ht="15.75">
      <c r="A91" s="134" t="s">
        <v>414</v>
      </c>
      <c r="B91" s="53" t="s">
        <v>415</v>
      </c>
      <c r="C91" s="129" t="s">
        <v>292</v>
      </c>
      <c r="D91" s="46">
        <v>0</v>
      </c>
      <c r="E91" s="46">
        <v>0</v>
      </c>
      <c r="F91" s="46">
        <v>0</v>
      </c>
      <c r="G91" s="47">
        <v>0</v>
      </c>
      <c r="H91" s="46">
        <v>0</v>
      </c>
      <c r="I91" s="47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f t="shared" si="14"/>
        <v>0</v>
      </c>
      <c r="Q91" s="48">
        <f t="shared" si="15"/>
        <v>0</v>
      </c>
    </row>
    <row r="92" spans="1:17" ht="15.75">
      <c r="A92" s="134" t="s">
        <v>416</v>
      </c>
      <c r="B92" s="53" t="s">
        <v>417</v>
      </c>
      <c r="C92" s="129" t="s">
        <v>292</v>
      </c>
      <c r="D92" s="46">
        <v>0</v>
      </c>
      <c r="E92" s="46">
        <v>0</v>
      </c>
      <c r="F92" s="46">
        <v>0</v>
      </c>
      <c r="G92" s="47">
        <v>0</v>
      </c>
      <c r="H92" s="46">
        <v>0</v>
      </c>
      <c r="I92" s="47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f t="shared" si="14"/>
        <v>0</v>
      </c>
      <c r="Q92" s="48">
        <f t="shared" si="15"/>
        <v>0</v>
      </c>
    </row>
  </sheetData>
  <sheetProtection/>
  <mergeCells count="18">
    <mergeCell ref="F11:G11"/>
    <mergeCell ref="H11:I11"/>
    <mergeCell ref="L2:Q2"/>
    <mergeCell ref="L1:Q1"/>
    <mergeCell ref="N11:O11"/>
    <mergeCell ref="P11:Q11"/>
    <mergeCell ref="A14:B14"/>
    <mergeCell ref="A10:Q10"/>
    <mergeCell ref="A11:A12"/>
    <mergeCell ref="B11:B12"/>
    <mergeCell ref="A3:Q3"/>
    <mergeCell ref="A5:Q5"/>
    <mergeCell ref="A7:Q7"/>
    <mergeCell ref="A8:B8"/>
    <mergeCell ref="C11:C12"/>
    <mergeCell ref="J11:K11"/>
    <mergeCell ref="L11:M11"/>
    <mergeCell ref="D11:E11"/>
  </mergeCells>
  <printOptions/>
  <pageMargins left="0.7086614173228347" right="0.7086614173228347" top="0.7480314960629921" bottom="0.7480314960629921" header="0.31496062992125984" footer="0.31496062992125984"/>
  <pageSetup firstPageNumber="22" useFirstPageNumber="1" horizontalDpi="600" verticalDpi="600" orientation="landscape" paperSize="9" scale="50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B21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/>
  <cols>
    <col min="1" max="1" width="7.25390625" style="9" customWidth="1"/>
    <col min="2" max="2" width="49.625" style="9" customWidth="1"/>
    <col min="3" max="3" width="11.50390625" style="9" customWidth="1"/>
    <col min="4" max="4" width="12.375" style="9" customWidth="1"/>
    <col min="5" max="5" width="16.50390625" style="9" customWidth="1"/>
    <col min="6" max="6" width="14.375" style="9" customWidth="1"/>
    <col min="7" max="7" width="13.875" style="9" customWidth="1"/>
    <col min="8" max="8" width="15.75390625" style="9" customWidth="1"/>
    <col min="9" max="10" width="5.75390625" style="9" customWidth="1"/>
    <col min="11" max="11" width="5.00390625" style="9" customWidth="1"/>
    <col min="12" max="12" width="4.75390625" style="9" customWidth="1"/>
    <col min="13" max="13" width="4.375" style="9" customWidth="1"/>
    <col min="14" max="14" width="4.25390625" style="9" customWidth="1"/>
    <col min="15" max="15" width="5.75390625" style="9" customWidth="1"/>
    <col min="16" max="16" width="6.25390625" style="9" customWidth="1"/>
    <col min="17" max="17" width="4.625" style="9" customWidth="1"/>
    <col min="18" max="18" width="4.375" style="9" customWidth="1"/>
    <col min="19" max="20" width="3.375" style="9" customWidth="1"/>
    <col min="21" max="21" width="4.125" style="9" customWidth="1"/>
    <col min="22" max="24" width="5.75390625" style="9" customWidth="1"/>
    <col min="25" max="25" width="3.875" style="9" customWidth="1"/>
    <col min="26" max="26" width="4.50390625" style="9" customWidth="1"/>
    <col min="27" max="27" width="3.875" style="9" customWidth="1"/>
    <col min="28" max="28" width="4.375" style="9" customWidth="1"/>
    <col min="29" max="31" width="5.75390625" style="9" customWidth="1"/>
    <col min="32" max="32" width="6.125" style="9" customWidth="1"/>
    <col min="33" max="33" width="5.75390625" style="9" customWidth="1"/>
    <col min="34" max="34" width="6.50390625" style="9" customWidth="1"/>
    <col min="35" max="35" width="3.50390625" style="9" customWidth="1"/>
    <col min="36" max="36" width="5.75390625" style="9" customWidth="1"/>
    <col min="37" max="37" width="16.125" style="9" customWidth="1"/>
    <col min="38" max="38" width="21.25390625" style="9" customWidth="1"/>
    <col min="39" max="39" width="12.625" style="9" customWidth="1"/>
    <col min="40" max="40" width="22.375" style="9" customWidth="1"/>
    <col min="41" max="41" width="10.875" style="9" customWidth="1"/>
    <col min="42" max="42" width="17.375" style="9" customWidth="1"/>
    <col min="43" max="44" width="4.125" style="9" customWidth="1"/>
    <col min="45" max="45" width="3.75390625" style="9" customWidth="1"/>
    <col min="46" max="46" width="3.875" style="9" customWidth="1"/>
    <col min="47" max="47" width="4.50390625" style="9" customWidth="1"/>
    <col min="48" max="48" width="5.00390625" style="9" customWidth="1"/>
    <col min="49" max="49" width="5.50390625" style="9" customWidth="1"/>
    <col min="50" max="50" width="5.75390625" style="9" customWidth="1"/>
    <col min="51" max="51" width="5.50390625" style="9" customWidth="1"/>
    <col min="52" max="53" width="5.00390625" style="9" customWidth="1"/>
    <col min="54" max="54" width="12.875" style="9" customWidth="1"/>
    <col min="55" max="64" width="5.00390625" style="9" customWidth="1"/>
    <col min="65" max="16384" width="9.00390625" style="9" customWidth="1"/>
  </cols>
  <sheetData>
    <row r="1" spans="6:22" ht="18.75">
      <c r="F1" s="205" t="s">
        <v>427</v>
      </c>
      <c r="G1" s="205"/>
      <c r="H1" s="64"/>
      <c r="L1" s="5"/>
      <c r="M1" s="1"/>
      <c r="N1" s="5"/>
      <c r="O1" s="5"/>
      <c r="P1" s="5"/>
      <c r="Q1" s="5"/>
      <c r="R1" s="5"/>
      <c r="S1" s="5"/>
      <c r="T1" s="5"/>
      <c r="U1" s="5"/>
      <c r="V1" s="5"/>
    </row>
    <row r="2" spans="6:22" ht="129.75" customHeight="1">
      <c r="F2" s="206" t="s">
        <v>584</v>
      </c>
      <c r="G2" s="206"/>
      <c r="H2" s="206"/>
      <c r="I2" s="121"/>
      <c r="L2" s="5"/>
      <c r="M2" s="1"/>
      <c r="N2" s="5"/>
      <c r="O2" s="5"/>
      <c r="P2" s="5"/>
      <c r="Q2" s="5"/>
      <c r="R2" s="5"/>
      <c r="S2" s="5"/>
      <c r="T2" s="5"/>
      <c r="U2" s="5"/>
      <c r="V2" s="5"/>
    </row>
    <row r="3" spans="6:22" ht="18.75">
      <c r="F3" s="2"/>
      <c r="L3" s="5"/>
      <c r="M3" s="1"/>
      <c r="N3" s="5"/>
      <c r="O3" s="5"/>
      <c r="P3" s="5"/>
      <c r="Q3" s="5"/>
      <c r="R3" s="5"/>
      <c r="S3" s="5"/>
      <c r="T3" s="5"/>
      <c r="U3" s="5"/>
      <c r="V3" s="5"/>
    </row>
    <row r="4" spans="1:22" ht="15.75" customHeight="1">
      <c r="A4" s="207" t="s">
        <v>426</v>
      </c>
      <c r="B4" s="207"/>
      <c r="C4" s="207"/>
      <c r="D4" s="207"/>
      <c r="E4" s="207"/>
      <c r="F4" s="207"/>
      <c r="G4" s="207"/>
      <c r="H4" s="207"/>
      <c r="L4" s="5"/>
      <c r="M4" s="1"/>
      <c r="N4" s="5"/>
      <c r="O4" s="5"/>
      <c r="P4" s="5"/>
      <c r="Q4" s="5"/>
      <c r="R4" s="5"/>
      <c r="S4" s="5"/>
      <c r="T4" s="5"/>
      <c r="U4" s="5"/>
      <c r="V4" s="5"/>
    </row>
    <row r="5" spans="7:45" ht="15.75">
      <c r="G5" s="5"/>
      <c r="H5" s="5"/>
      <c r="I5" s="5"/>
      <c r="J5" s="5"/>
      <c r="K5" s="5"/>
      <c r="L5" s="5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5"/>
      <c r="AB5" s="60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5" ht="15.75">
      <c r="A6" s="208" t="s">
        <v>117</v>
      </c>
      <c r="B6" s="208"/>
      <c r="C6" s="208"/>
      <c r="D6" s="208"/>
      <c r="E6" s="208"/>
      <c r="F6" s="208"/>
      <c r="G6" s="208"/>
      <c r="H6" s="208"/>
      <c r="I6" s="30"/>
      <c r="J6" s="30"/>
      <c r="K6" s="30"/>
      <c r="L6" s="3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5"/>
      <c r="AB6" s="60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54" ht="15.75">
      <c r="A7" s="28"/>
      <c r="B7" s="28"/>
      <c r="C7" s="28"/>
      <c r="D7" s="28"/>
      <c r="E7" s="28"/>
      <c r="F7" s="28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</row>
    <row r="8" spans="1:54" ht="15.75">
      <c r="A8" s="78" t="s">
        <v>536</v>
      </c>
      <c r="B8" s="78"/>
      <c r="C8" s="78"/>
      <c r="D8" s="78"/>
      <c r="E8" s="78"/>
      <c r="F8" s="78"/>
      <c r="G8" s="78"/>
      <c r="H8" s="78"/>
      <c r="I8" s="33"/>
      <c r="J8" s="33"/>
      <c r="K8" s="33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</row>
    <row r="9" spans="1:54" ht="15.75">
      <c r="A9" s="78"/>
      <c r="B9" s="78"/>
      <c r="C9" s="78"/>
      <c r="D9" s="78"/>
      <c r="E9" s="78"/>
      <c r="F9" s="78"/>
      <c r="G9" s="33"/>
      <c r="H9" s="33"/>
      <c r="I9" s="33"/>
      <c r="J9" s="33"/>
      <c r="K9" s="33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</row>
    <row r="10" spans="1:54" ht="15.75">
      <c r="A10" s="135" t="s">
        <v>205</v>
      </c>
      <c r="B10" s="135"/>
      <c r="C10" s="135"/>
      <c r="D10" s="135"/>
      <c r="E10" s="135"/>
      <c r="F10" s="135"/>
      <c r="G10" s="33"/>
      <c r="H10" s="33"/>
      <c r="I10" s="33"/>
      <c r="J10" s="33"/>
      <c r="K10" s="33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</row>
    <row r="11" spans="1:54" ht="15.75">
      <c r="A11" s="119"/>
      <c r="B11" s="119"/>
      <c r="C11" s="135"/>
      <c r="D11" s="119"/>
      <c r="E11" s="119"/>
      <c r="F11" s="119"/>
      <c r="G11" s="33"/>
      <c r="H11" s="33"/>
      <c r="I11" s="33"/>
      <c r="J11" s="33"/>
      <c r="K11" s="33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</row>
    <row r="12" spans="1:46" ht="15.75">
      <c r="A12" s="117" t="s">
        <v>282</v>
      </c>
      <c r="B12" s="118" t="s">
        <v>420</v>
      </c>
      <c r="C12" s="118" t="s">
        <v>421</v>
      </c>
      <c r="D12" s="118" t="s">
        <v>422</v>
      </c>
      <c r="E12" s="118"/>
      <c r="F12" s="118"/>
      <c r="G12" s="118"/>
      <c r="H12" s="118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ht="15.75">
      <c r="A13" s="117"/>
      <c r="B13" s="118"/>
      <c r="C13" s="118"/>
      <c r="D13" s="118" t="s">
        <v>423</v>
      </c>
      <c r="E13" s="118" t="s">
        <v>219</v>
      </c>
      <c r="F13" s="118" t="s">
        <v>220</v>
      </c>
      <c r="G13" s="118" t="s">
        <v>221</v>
      </c>
      <c r="H13" s="118" t="s">
        <v>222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ht="15.75">
      <c r="A14" s="117">
        <v>1</v>
      </c>
      <c r="B14" s="118">
        <v>2</v>
      </c>
      <c r="C14" s="117">
        <v>3</v>
      </c>
      <c r="D14" s="118">
        <v>4</v>
      </c>
      <c r="E14" s="117">
        <v>5</v>
      </c>
      <c r="F14" s="118">
        <v>6</v>
      </c>
      <c r="G14" s="118">
        <v>7</v>
      </c>
      <c r="H14" s="118">
        <v>8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ht="47.25">
      <c r="A15" s="117" t="s">
        <v>575</v>
      </c>
      <c r="B15" s="31" t="s">
        <v>424</v>
      </c>
      <c r="C15" s="118" t="s">
        <v>542</v>
      </c>
      <c r="D15" s="136">
        <v>4.6608</v>
      </c>
      <c r="E15" s="136">
        <v>4.5909</v>
      </c>
      <c r="F15" s="136">
        <v>4.522</v>
      </c>
      <c r="G15" s="136">
        <v>4.4542</v>
      </c>
      <c r="H15" s="136">
        <v>4.3874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8" ht="31.5">
      <c r="A16" s="6" t="s">
        <v>576</v>
      </c>
      <c r="B16" s="62" t="s">
        <v>425</v>
      </c>
      <c r="C16" s="6" t="s">
        <v>543</v>
      </c>
      <c r="D16" s="136">
        <v>0.702</v>
      </c>
      <c r="E16" s="136">
        <v>0.6915</v>
      </c>
      <c r="F16" s="136">
        <v>0.6811</v>
      </c>
      <c r="G16" s="136">
        <v>0.6709</v>
      </c>
      <c r="H16" s="136">
        <v>0.6608</v>
      </c>
    </row>
    <row r="17" spans="1:8" ht="31.5">
      <c r="A17" s="6" t="s">
        <v>577</v>
      </c>
      <c r="B17" s="62" t="s">
        <v>545</v>
      </c>
      <c r="C17" s="6" t="s">
        <v>544</v>
      </c>
      <c r="D17" s="136">
        <v>1</v>
      </c>
      <c r="E17" s="136">
        <v>1</v>
      </c>
      <c r="F17" s="136">
        <v>1</v>
      </c>
      <c r="G17" s="136">
        <v>1</v>
      </c>
      <c r="H17" s="136">
        <v>1</v>
      </c>
    </row>
    <row r="21" ht="15.75">
      <c r="K21" s="63"/>
    </row>
  </sheetData>
  <sheetProtection/>
  <mergeCells count="10">
    <mergeCell ref="A12:A13"/>
    <mergeCell ref="B12:B13"/>
    <mergeCell ref="C12:C13"/>
    <mergeCell ref="D12:H12"/>
    <mergeCell ref="F1:G1"/>
    <mergeCell ref="A10:F10"/>
    <mergeCell ref="F2:H2"/>
    <mergeCell ref="A4:H4"/>
    <mergeCell ref="A6:H6"/>
    <mergeCell ref="A8:H8"/>
  </mergeCells>
  <printOptions/>
  <pageMargins left="0.7086614173228347" right="0.7086614173228347" top="0.7480314960629921" bottom="0.7480314960629921" header="0.31496062992125984" footer="0.31496062992125984"/>
  <pageSetup firstPageNumber="24" useFirstPageNumber="1" horizontalDpi="600" verticalDpi="600" orientation="landscape" paperSize="9" scale="8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Куриленкова Светлана Евгенье</cp:lastModifiedBy>
  <cp:lastPrinted>2023-03-22T12:12:53Z</cp:lastPrinted>
  <dcterms:created xsi:type="dcterms:W3CDTF">2009-07-27T10:10:26Z</dcterms:created>
  <dcterms:modified xsi:type="dcterms:W3CDTF">2023-03-22T12:33:54Z</dcterms:modified>
  <cp:category/>
  <cp:version/>
  <cp:contentType/>
  <cp:contentStatus/>
</cp:coreProperties>
</file>